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719"/>
  <workbookPr/>
  <mc:AlternateContent xmlns:mc="http://schemas.openxmlformats.org/markup-compatibility/2006">
    <mc:Choice Requires="x15">
      <x15ac:absPath xmlns:x15ac="http://schemas.microsoft.com/office/spreadsheetml/2010/11/ac" url="/Users/javiermunozcampano/Downloads/"/>
    </mc:Choice>
  </mc:AlternateContent>
  <xr:revisionPtr revIDLastSave="0" documentId="13_ncr:1_{53DB83B3-7963-CA48-B506-D8A5185B6BB1}" xr6:coauthVersionLast="47" xr6:coauthVersionMax="47" xr10:uidLastSave="{00000000-0000-0000-0000-000000000000}"/>
  <bookViews>
    <workbookView xWindow="0" yWindow="860" windowWidth="41120" windowHeight="25720" xr2:uid="{00000000-000D-0000-FFFF-FFFF00000000}"/>
  </bookViews>
  <sheets>
    <sheet name="Productos de Banqueteria" sheetId="2" r:id="rId1"/>
    <sheet name="Hoja1" sheetId="6" r:id="rId2"/>
    <sheet name="Carpas" sheetId="5" r:id="rId3"/>
  </sheets>
  <definedNames>
    <definedName name="_xlnm._FilterDatabase" localSheetId="0" hidden="1">'Productos de Banqueteria'!$C$20:$F$133</definedName>
    <definedName name="_xlnm.Print_Area" localSheetId="0">'Productos de Banqueteria'!B1:K164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22" i="2" l="1"/>
  <c r="F123" i="2"/>
  <c r="F124" i="2"/>
  <c r="I39" i="2"/>
  <c r="I40" i="2"/>
  <c r="J40" i="2" s="1"/>
  <c r="I41" i="2"/>
  <c r="I22" i="2"/>
  <c r="J121" i="2"/>
  <c r="I116" i="2"/>
  <c r="J116" i="2" s="1"/>
  <c r="I117" i="2"/>
  <c r="J117" i="2" s="1"/>
  <c r="I118" i="2"/>
  <c r="J118" i="2" s="1"/>
  <c r="I121" i="2"/>
  <c r="I122" i="2"/>
  <c r="J122" i="2" s="1"/>
  <c r="I123" i="2"/>
  <c r="J123" i="2" s="1"/>
  <c r="I124" i="2"/>
  <c r="J124" i="2" s="1"/>
  <c r="F120" i="2"/>
  <c r="F118" i="2"/>
  <c r="I70" i="2"/>
  <c r="I71" i="2"/>
  <c r="I92" i="2"/>
  <c r="J92" i="2" s="1"/>
  <c r="F19" i="5"/>
  <c r="F18" i="5"/>
  <c r="F17" i="5"/>
  <c r="F14" i="5"/>
  <c r="F11" i="5"/>
  <c r="I131" i="2"/>
  <c r="J131" i="2" s="1"/>
  <c r="F131" i="2"/>
  <c r="I130" i="2"/>
  <c r="J130" i="2" s="1"/>
  <c r="F130" i="2"/>
  <c r="I129" i="2"/>
  <c r="J129" i="2" s="1"/>
  <c r="F129" i="2"/>
  <c r="J128" i="2"/>
  <c r="F128" i="2"/>
  <c r="I126" i="2"/>
  <c r="J126" i="2" s="1"/>
  <c r="F126" i="2"/>
  <c r="I125" i="2"/>
  <c r="J125" i="2" s="1"/>
  <c r="F125" i="2"/>
  <c r="F121" i="2"/>
  <c r="I120" i="2"/>
  <c r="J120" i="2" s="1"/>
  <c r="I119" i="2"/>
  <c r="J119" i="2" s="1"/>
  <c r="F119" i="2"/>
  <c r="F117" i="2"/>
  <c r="F116" i="2"/>
  <c r="I115" i="2"/>
  <c r="J115" i="2" s="1"/>
  <c r="F115" i="2"/>
  <c r="I113" i="2"/>
  <c r="J113" i="2" s="1"/>
  <c r="F113" i="2"/>
  <c r="I112" i="2"/>
  <c r="J112" i="2" s="1"/>
  <c r="F112" i="2"/>
  <c r="I111" i="2"/>
  <c r="J111" i="2" s="1"/>
  <c r="F111" i="2"/>
  <c r="I110" i="2"/>
  <c r="J110" i="2" s="1"/>
  <c r="F110" i="2"/>
  <c r="I109" i="2"/>
  <c r="J109" i="2" s="1"/>
  <c r="F109" i="2"/>
  <c r="I108" i="2"/>
  <c r="J108" i="2" s="1"/>
  <c r="F108" i="2"/>
  <c r="I107" i="2"/>
  <c r="J107" i="2" s="1"/>
  <c r="F107" i="2"/>
  <c r="F106" i="2"/>
  <c r="I105" i="2"/>
  <c r="J105" i="2" s="1"/>
  <c r="F105" i="2"/>
  <c r="I104" i="2"/>
  <c r="J104" i="2" s="1"/>
  <c r="F104" i="2"/>
  <c r="I103" i="2"/>
  <c r="J103" i="2" s="1"/>
  <c r="F103" i="2"/>
  <c r="I101" i="2"/>
  <c r="J101" i="2" s="1"/>
  <c r="F101" i="2"/>
  <c r="J100" i="2"/>
  <c r="F100" i="2"/>
  <c r="I99" i="2"/>
  <c r="J99" i="2" s="1"/>
  <c r="F99" i="2"/>
  <c r="I98" i="2"/>
  <c r="J98" i="2" s="1"/>
  <c r="F98" i="2"/>
  <c r="I97" i="2"/>
  <c r="J97" i="2" s="1"/>
  <c r="F97" i="2"/>
  <c r="I96" i="2"/>
  <c r="J96" i="2" s="1"/>
  <c r="F96" i="2"/>
  <c r="I95" i="2"/>
  <c r="J95" i="2" s="1"/>
  <c r="F95" i="2"/>
  <c r="I94" i="2"/>
  <c r="J94" i="2" s="1"/>
  <c r="F94" i="2"/>
  <c r="I93" i="2"/>
  <c r="J93" i="2" s="1"/>
  <c r="F93" i="2"/>
  <c r="F92" i="2"/>
  <c r="I91" i="2"/>
  <c r="J91" i="2" s="1"/>
  <c r="F91" i="2"/>
  <c r="I89" i="2"/>
  <c r="J89" i="2" s="1"/>
  <c r="F89" i="2"/>
  <c r="I88" i="2"/>
  <c r="J88" i="2" s="1"/>
  <c r="F88" i="2"/>
  <c r="I87" i="2"/>
  <c r="J87" i="2" s="1"/>
  <c r="F87" i="2"/>
  <c r="I86" i="2"/>
  <c r="J86" i="2" s="1"/>
  <c r="F86" i="2"/>
  <c r="I85" i="2"/>
  <c r="J85" i="2" s="1"/>
  <c r="F85" i="2"/>
  <c r="I83" i="2"/>
  <c r="J83" i="2" s="1"/>
  <c r="F83" i="2"/>
  <c r="I82" i="2"/>
  <c r="J82" i="2" s="1"/>
  <c r="F82" i="2"/>
  <c r="I81" i="2"/>
  <c r="J81" i="2" s="1"/>
  <c r="F81" i="2"/>
  <c r="I80" i="2"/>
  <c r="J80" i="2" s="1"/>
  <c r="F80" i="2"/>
  <c r="I79" i="2"/>
  <c r="J79" i="2" s="1"/>
  <c r="F79" i="2"/>
  <c r="I78" i="2"/>
  <c r="J78" i="2" s="1"/>
  <c r="F78" i="2"/>
  <c r="I77" i="2"/>
  <c r="J77" i="2" s="1"/>
  <c r="F77" i="2"/>
  <c r="I76" i="2"/>
  <c r="J76" i="2" s="1"/>
  <c r="F76" i="2"/>
  <c r="I75" i="2"/>
  <c r="J75" i="2" s="1"/>
  <c r="F75" i="2"/>
  <c r="I74" i="2"/>
  <c r="J74" i="2" s="1"/>
  <c r="F74" i="2"/>
  <c r="I73" i="2"/>
  <c r="J73" i="2" s="1"/>
  <c r="F73" i="2"/>
  <c r="I72" i="2"/>
  <c r="J72" i="2" s="1"/>
  <c r="F72" i="2"/>
  <c r="F71" i="2"/>
  <c r="F70" i="2"/>
  <c r="I69" i="2"/>
  <c r="J69" i="2" s="1"/>
  <c r="F69" i="2"/>
  <c r="I67" i="2"/>
  <c r="J67" i="2" s="1"/>
  <c r="F67" i="2"/>
  <c r="I66" i="2"/>
  <c r="J66" i="2" s="1"/>
  <c r="F66" i="2"/>
  <c r="I65" i="2"/>
  <c r="J65" i="2" s="1"/>
  <c r="F65" i="2"/>
  <c r="I64" i="2"/>
  <c r="J64" i="2" s="1"/>
  <c r="F64" i="2"/>
  <c r="I63" i="2"/>
  <c r="J63" i="2" s="1"/>
  <c r="F63" i="2"/>
  <c r="I62" i="2"/>
  <c r="J62" i="2" s="1"/>
  <c r="F62" i="2"/>
  <c r="I61" i="2"/>
  <c r="J61" i="2" s="1"/>
  <c r="F61" i="2"/>
  <c r="I60" i="2"/>
  <c r="J60" i="2" s="1"/>
  <c r="F60" i="2"/>
  <c r="I59" i="2"/>
  <c r="J59" i="2" s="1"/>
  <c r="F59" i="2"/>
  <c r="I58" i="2"/>
  <c r="J58" i="2" s="1"/>
  <c r="F58" i="2"/>
  <c r="I57" i="2"/>
  <c r="J57" i="2" s="1"/>
  <c r="F57" i="2"/>
  <c r="I56" i="2"/>
  <c r="J56" i="2" s="1"/>
  <c r="F56" i="2"/>
  <c r="I54" i="2"/>
  <c r="J54" i="2" s="1"/>
  <c r="F54" i="2"/>
  <c r="I53" i="2"/>
  <c r="J53" i="2" s="1"/>
  <c r="F53" i="2"/>
  <c r="I52" i="2"/>
  <c r="J52" i="2" s="1"/>
  <c r="F52" i="2"/>
  <c r="I51" i="2"/>
  <c r="J51" i="2" s="1"/>
  <c r="F51" i="2"/>
  <c r="I50" i="2"/>
  <c r="J50" i="2" s="1"/>
  <c r="F50" i="2"/>
  <c r="I49" i="2"/>
  <c r="J49" i="2" s="1"/>
  <c r="F49" i="2"/>
  <c r="I48" i="2"/>
  <c r="J48" i="2" s="1"/>
  <c r="F48" i="2"/>
  <c r="I47" i="2"/>
  <c r="J47" i="2" s="1"/>
  <c r="F47" i="2"/>
  <c r="I46" i="2"/>
  <c r="J46" i="2" s="1"/>
  <c r="F46" i="2"/>
  <c r="I45" i="2"/>
  <c r="J45" i="2" s="1"/>
  <c r="F45" i="2"/>
  <c r="I44" i="2"/>
  <c r="J44" i="2" s="1"/>
  <c r="F44" i="2"/>
  <c r="I43" i="2"/>
  <c r="J43" i="2" s="1"/>
  <c r="F43" i="2"/>
  <c r="I42" i="2"/>
  <c r="J42" i="2" s="1"/>
  <c r="F42" i="2"/>
  <c r="F41" i="2"/>
  <c r="F40" i="2"/>
  <c r="F39" i="2"/>
  <c r="I38" i="2"/>
  <c r="J38" i="2" s="1"/>
  <c r="F38" i="2"/>
  <c r="I37" i="2"/>
  <c r="J37" i="2" s="1"/>
  <c r="F37" i="2"/>
  <c r="I35" i="2"/>
  <c r="J35" i="2" s="1"/>
  <c r="F35" i="2"/>
  <c r="I34" i="2"/>
  <c r="J34" i="2" s="1"/>
  <c r="F34" i="2"/>
  <c r="I33" i="2"/>
  <c r="J33" i="2" s="1"/>
  <c r="F33" i="2"/>
  <c r="I32" i="2"/>
  <c r="J32" i="2" s="1"/>
  <c r="F32" i="2"/>
  <c r="I31" i="2"/>
  <c r="J31" i="2" s="1"/>
  <c r="F31" i="2"/>
  <c r="I30" i="2"/>
  <c r="J30" i="2" s="1"/>
  <c r="F30" i="2"/>
  <c r="I29" i="2"/>
  <c r="J29" i="2" s="1"/>
  <c r="F29" i="2"/>
  <c r="I28" i="2"/>
  <c r="J28" i="2" s="1"/>
  <c r="F28" i="2"/>
  <c r="I26" i="2"/>
  <c r="J26" i="2" s="1"/>
  <c r="F26" i="2"/>
  <c r="I25" i="2"/>
  <c r="J25" i="2" s="1"/>
  <c r="F25" i="2"/>
  <c r="I24" i="2"/>
  <c r="J24" i="2" s="1"/>
  <c r="F24" i="2"/>
  <c r="I23" i="2"/>
  <c r="J23" i="2" s="1"/>
  <c r="F23" i="2"/>
  <c r="F22" i="2"/>
  <c r="J133" i="2" l="1"/>
  <c r="F133" i="2"/>
  <c r="F135" i="2" s="1"/>
  <c r="F138" i="2" s="1"/>
  <c r="F139" i="2" l="1"/>
  <c r="F140" i="2" s="1"/>
  <c r="E153" i="2" s="1"/>
</calcChain>
</file>

<file path=xl/sharedStrings.xml><?xml version="1.0" encoding="utf-8"?>
<sst xmlns="http://schemas.openxmlformats.org/spreadsheetml/2006/main" count="210" uniqueCount="185">
  <si>
    <t>Total</t>
  </si>
  <si>
    <t>I.V.A.  19%</t>
  </si>
  <si>
    <t>AZUCARERO</t>
  </si>
  <si>
    <t>CENICERO</t>
  </si>
  <si>
    <t>COPA FLAUTA</t>
  </si>
  <si>
    <t>CUCHARA TÉ</t>
  </si>
  <si>
    <t>CUCHARA CAFÉ</t>
  </si>
  <si>
    <t>CUCHILLO ENTRADA</t>
  </si>
  <si>
    <t>CUCHILLO POSTRE</t>
  </si>
  <si>
    <t>TENEDOR ENTRADA</t>
  </si>
  <si>
    <t>TENAZAS</t>
  </si>
  <si>
    <t>PLATO ENTRADA</t>
  </si>
  <si>
    <t>PLATO PAN</t>
  </si>
  <si>
    <t xml:space="preserve">SALEROS </t>
  </si>
  <si>
    <t>ENSALADERA BOWL 22 CM.</t>
  </si>
  <si>
    <t>COPA POSTRE VIDRIO</t>
  </si>
  <si>
    <t>VASOS LARGOS 330 ML</t>
  </si>
  <si>
    <t>SUBTOTAL ARRIENDO</t>
  </si>
  <si>
    <t>COKCTELERA</t>
  </si>
  <si>
    <t>VASO TEQUILA</t>
  </si>
  <si>
    <t>VASOS CORTOS 300 ML WHISKY</t>
  </si>
  <si>
    <t>REPOSICION POR PAGAR</t>
  </si>
  <si>
    <t>MESAS Y SILLAS</t>
  </si>
  <si>
    <t>MANTELERIA</t>
  </si>
  <si>
    <t>BANDEJAS SERVIR/GARZON</t>
  </si>
  <si>
    <t>MANTEL REDONDO BLANCO 3 MT</t>
  </si>
  <si>
    <t>PORCELANA</t>
  </si>
  <si>
    <t>ENSALADERA BANDEJA OVALADA 32 CM</t>
  </si>
  <si>
    <t>POCILLO MINI POSTRE 7 CM</t>
  </si>
  <si>
    <t>CUCHILLERIA</t>
  </si>
  <si>
    <t>TENEDOR PRINCIPAL/FONDO</t>
  </si>
  <si>
    <t>CRISTALERIA</t>
  </si>
  <si>
    <t>COPA VINO TINTO (AGUA)</t>
  </si>
  <si>
    <t>COPA VINO BLANCO (VINO TINTO)</t>
  </si>
  <si>
    <t xml:space="preserve">MAQUINARIA </t>
  </si>
  <si>
    <t>COOLER 4 BANDEJAS</t>
  </si>
  <si>
    <t>ASADERAS/BUDINERA ALUMINIO 50X30CM</t>
  </si>
  <si>
    <t>PARRILLA ASADO MEDIO TAMBOR</t>
  </si>
  <si>
    <t>TABLA DE QUESO / 3 VARIEDADES</t>
  </si>
  <si>
    <t xml:space="preserve">TABLA CORTAR ESPECIAL PLASTICA 45 X 35 </t>
  </si>
  <si>
    <t>CUCHILLO PRINCIPAL/FONDO</t>
  </si>
  <si>
    <t>PLATO PRINCIPAL/FONDO</t>
  </si>
  <si>
    <t>GREDITAS/PEBRE</t>
  </si>
  <si>
    <t>PALETA TORTA</t>
  </si>
  <si>
    <t>CONGELADORA/FREEZER</t>
  </si>
  <si>
    <t>TURBINAS DE CALOR CON GAS 5K</t>
  </si>
  <si>
    <t>CUCHARA CHINA COCKTEL</t>
  </si>
  <si>
    <t>ALCUZA ACEITE - VINAGRE</t>
  </si>
  <si>
    <t>OTROS</t>
  </si>
  <si>
    <t>MANTEL LARGO MESON BLANCO 300X150 CM</t>
  </si>
  <si>
    <t>RICHEAUD - SAHFING 9 LTS.</t>
  </si>
  <si>
    <t xml:space="preserve">MANTEL LARGO MESON BLANCO C/FALDIN </t>
  </si>
  <si>
    <t>COPON VIDRIO BUFFET</t>
  </si>
  <si>
    <t xml:space="preserve">VASO CORTO MINI POSTRE MOUSSE </t>
  </si>
  <si>
    <t>TETERITAS (CAFETERAS) 1 LT</t>
  </si>
  <si>
    <t>FONDO</t>
  </si>
  <si>
    <t xml:space="preserve">SALCERAS </t>
  </si>
  <si>
    <t>COMPOTERO POSTRE 10 CM</t>
  </si>
  <si>
    <t>PLAQUE</t>
  </si>
  <si>
    <t xml:space="preserve">HIELERAS ACERO </t>
  </si>
  <si>
    <t>CALENTADOR DE PAN 2 BANDEJAS</t>
  </si>
  <si>
    <t>HORNITO ELECTRICO 3 BANDEJAS</t>
  </si>
  <si>
    <t>HORNO GRANDE CON GAS / 2 BANDEJAS</t>
  </si>
  <si>
    <t xml:space="preserve">PRESUPUESTO MOBILIARIO </t>
  </si>
  <si>
    <t>CLIENTE</t>
  </si>
  <si>
    <t xml:space="preserve">: </t>
  </si>
  <si>
    <t xml:space="preserve">FECHA: </t>
  </si>
  <si>
    <t>ITEM</t>
  </si>
  <si>
    <t>DIAS/MES</t>
  </si>
  <si>
    <t>CANTIDAD</t>
  </si>
  <si>
    <t>PRECIO</t>
  </si>
  <si>
    <t>UNITARIO</t>
  </si>
  <si>
    <t>TOTAL</t>
  </si>
  <si>
    <t>ARREINDO</t>
  </si>
  <si>
    <t>SUB TOTAL II</t>
  </si>
  <si>
    <t>IVA</t>
  </si>
  <si>
    <t>CARPA C/ CORTINA CUBREPISO E ILUMINACION BASICA</t>
  </si>
  <si>
    <t>METROS CUADRADOS</t>
  </si>
  <si>
    <t>DESCUENTO</t>
  </si>
  <si>
    <t>SUB TOTAL III</t>
  </si>
  <si>
    <t>PERCOLADORA 15L</t>
  </si>
  <si>
    <t>TOTAL  NETO</t>
  </si>
  <si>
    <t xml:space="preserve">TOTAL </t>
  </si>
  <si>
    <t>CUCHARA ENSALADA</t>
  </si>
  <si>
    <t>TENEDOR ENSALADA</t>
  </si>
  <si>
    <t>TAZAS TÉ C/ PLATO</t>
  </si>
  <si>
    <t>TAZAS CAFÉ  C / PLATO</t>
  </si>
  <si>
    <t>TAZAS CONSOME C/ PLATO</t>
  </si>
  <si>
    <t>RETIRO</t>
  </si>
  <si>
    <t>MOBILIARIO</t>
  </si>
  <si>
    <t>:</t>
  </si>
  <si>
    <t>FONO</t>
  </si>
  <si>
    <t>MAIL</t>
  </si>
  <si>
    <t>DIRECCION</t>
  </si>
  <si>
    <t>::</t>
  </si>
  <si>
    <t>JARRO GRANDE PLASTICO 5 LITROS</t>
  </si>
  <si>
    <t>IMPORTANTE</t>
  </si>
  <si>
    <t>Los Datos de deposito o transferencia son:</t>
  </si>
  <si>
    <t>Eº nota venta</t>
  </si>
  <si>
    <t>Emision de cheques</t>
  </si>
  <si>
    <t>La vigencia de esta cotizacion es de 5 dia corridos sujeto a disponibiliadad</t>
  </si>
  <si>
    <t>Uso Interno</t>
  </si>
  <si>
    <t>Abono</t>
  </si>
  <si>
    <t>Transferencia</t>
  </si>
  <si>
    <t>Cheque</t>
  </si>
  <si>
    <t>Efectivo</t>
  </si>
  <si>
    <t>FECHA ENTREGA</t>
  </si>
  <si>
    <t>HORA ENTREGA</t>
  </si>
  <si>
    <t>HORA RETIRO</t>
  </si>
  <si>
    <t>DESCRIPCION DE PRODUCTO</t>
  </si>
  <si>
    <t>TOTAL REPOSICION</t>
  </si>
  <si>
    <t>REPOSICION POR UNIDAD</t>
  </si>
  <si>
    <t>TOTAL ARRIENDO</t>
  </si>
  <si>
    <t>VALOR UNITARIO ARRIENDO</t>
  </si>
  <si>
    <t>RECIBIDO CONFORME CLIENTE:</t>
  </si>
  <si>
    <t>NOMBRE:</t>
  </si>
  <si>
    <t>RUT:</t>
  </si>
  <si>
    <t>FIRMA:</t>
  </si>
  <si>
    <t>OBS:</t>
  </si>
  <si>
    <t>CARPAS</t>
  </si>
  <si>
    <t>SUBTOTAL REPOSICION</t>
  </si>
  <si>
    <t>MANTENEDOR CALIENTE / CON GAS</t>
  </si>
  <si>
    <t>Fecha</t>
  </si>
  <si>
    <t>Saldo pendiente</t>
  </si>
  <si>
    <t>RC1000</t>
  </si>
  <si>
    <t>ENTREGAS DE PRODUCTOS LUNES A VIERNES DE 9:00 HRS A 18:00 HRS. - SABADO DE 9:00 HRS. A 14:00 HRS. -  HORARIO EXTRAORDINARIO TINENE VALOR ADICIONAL</t>
  </si>
  <si>
    <t>NOTA DE VENTA N°</t>
  </si>
  <si>
    <t>VENTILADOR GRANDE</t>
  </si>
  <si>
    <t xml:space="preserve">SERVILLETAS </t>
  </si>
  <si>
    <t>LAZOS COLORES ARPILLERA</t>
  </si>
  <si>
    <t>RESERVA</t>
  </si>
  <si>
    <t>RAZON SOCIAL:         CARPAS Y EVENTOS S.P.A.</t>
  </si>
  <si>
    <t>RUT:                              77.117.258-K</t>
  </si>
  <si>
    <t>CAS AMATRIZ:           ALCALDE BARRERA 9180, LA CISTERNA</t>
  </si>
  <si>
    <t xml:space="preserve">SUC. - BODEGA:        </t>
  </si>
  <si>
    <t>CONTACTO:                JAVIER MUÑOZ CAMPANO</t>
  </si>
  <si>
    <t>TELEFONO:                 +56996424267</t>
  </si>
  <si>
    <t>WEB:                            www.carpasyeventos.cl</t>
  </si>
  <si>
    <t>Alcalde Barrera 9180, La Cisterna | Tel.Celular +56 9 9642 4267 | www.carpasyeventos.cl</t>
  </si>
  <si>
    <t>Rut Titular: 77.117.258-K</t>
  </si>
  <si>
    <t>Nombre Titular: CARPAS Y EVENTOS SPA</t>
  </si>
  <si>
    <t>A Nombre de: CARPAS Y EVENTOS SPA</t>
  </si>
  <si>
    <t>Enviar comprobante de transferencia: javier@carpasyeventos.cl</t>
  </si>
  <si>
    <t>MAIL:                           javier@carpasyeventos.cl</t>
  </si>
  <si>
    <t>BARRA</t>
  </si>
  <si>
    <t>COPA DEGUSTACIÓN</t>
  </si>
  <si>
    <t>PASTO SINTETICO</t>
  </si>
  <si>
    <t>CUBRE PISO</t>
  </si>
  <si>
    <t>MEDIA BARRICA PARA HIELERA</t>
  </si>
  <si>
    <t>ENTREGA Y RETIRO</t>
  </si>
  <si>
    <t>Cuenta Corriente Banco Santander Nº 75869347</t>
  </si>
  <si>
    <t>PLATO PRINCIPAL/FONDO CON DISEÑO</t>
  </si>
  <si>
    <t>TENEDOR POSTRE</t>
  </si>
  <si>
    <t>PLATOS TORTA</t>
  </si>
  <si>
    <t>CUCHARA PRINCIPAL SOPA</t>
  </si>
  <si>
    <t>LOUNGE MADERA (1 SILLON DOS CUERPOS, 2 SILLONES CHICOS, 1 BANQUETA, 1 MESA CENTRO)</t>
  </si>
  <si>
    <t>LOUNGE DECO (1 SILLON DOS CUERPOS, 4 PUFF MIMBRE, 1 BANQUETA, 1 MESA CENTRO)</t>
  </si>
  <si>
    <t>LOUNGE PALLET (4 SILLON DE 2 CUERPOS, 1 MESA DE CENTRO)</t>
  </si>
  <si>
    <t>GUIRNALDAS 10 METROS (MINIMO 30METROS)</t>
  </si>
  <si>
    <t>BANDERINES 10 METROS (MINIMO 50 METROS)</t>
  </si>
  <si>
    <t>JARRO CHICO VIDRIO 1 LITROS</t>
  </si>
  <si>
    <t>FLORERO DE MESA  PECERA</t>
  </si>
  <si>
    <t>FLORERO DE PIE</t>
  </si>
  <si>
    <t>COPA VINO DISEÑO ROSADA/BLANCA</t>
  </si>
  <si>
    <t>SILLAS CHIAVARI BLANCA/DORADA COJIN BLANCO</t>
  </si>
  <si>
    <t>SILLAS CROSSBACK</t>
  </si>
  <si>
    <t>MESA CUADRADA 170X170CM /8-10 PERS.</t>
  </si>
  <si>
    <t>MANTEL LARGO MESON NEGRO 300X150 CM</t>
  </si>
  <si>
    <t>MANTEL REDONDO NEGRO 3 MTS</t>
  </si>
  <si>
    <t>CAMINITO DE ARPILLERA</t>
  </si>
  <si>
    <t>FUENTE ENSALADAS</t>
  </si>
  <si>
    <t>CAJAS DE MADERA (DECO)</t>
  </si>
  <si>
    <t>FAROLES DE MADERA (DECO)</t>
  </si>
  <si>
    <t>RODELAS DE MADERA (DECO)</t>
  </si>
  <si>
    <t>FOGON 2 PLATOS CON GAS</t>
  </si>
  <si>
    <t>FAROLES NEGROS (DECO)</t>
  </si>
  <si>
    <t>JARROS DE JUGO 1L</t>
  </si>
  <si>
    <t>BASE TORTA BUFETT (VIDRIO)</t>
  </si>
  <si>
    <t>METROS CUADRADO</t>
  </si>
  <si>
    <t>MESON DE MADERA 210 CM / 10 - 8 PERS.</t>
  </si>
  <si>
    <t>PLATO BASE (INDIVIDUALES)</t>
  </si>
  <si>
    <t>PISTA DE BAILE (MINIMO $210.000,-)</t>
  </si>
  <si>
    <t>ESTUFA DE PATIO CON GAS 5K</t>
  </si>
  <si>
    <t>MESA DE COCKTAIL (MESA ALTA) MIMBRE</t>
  </si>
  <si>
    <t>ESTACION ALTA MIMBRE (MESA ALTA CON 4 TABURETES)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</si>
</sst>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_-* #,##0.00\ &quot;€&quot;_-;\-* #,##0.00\ &quot;€&quot;_-;_-* &quot;-&quot;??\ &quot;€&quot;_-;_-@_-"/>
    <numFmt numFmtId="165" formatCode="_-&quot;$&quot;\ * #,##0.00_-;\-&quot;$&quot;\ * #,##0.00_-;_-&quot;$&quot;\ * &quot;-&quot;??_-;_-@_-"/>
    <numFmt numFmtId="166" formatCode="_-* #,##0.00\ _€_-;\-* #,##0.00\ _€_-;_-* &quot;-&quot;??\ _€_-;_-@_-"/>
    <numFmt numFmtId="167" formatCode="[$$-340A]\ #,##0"/>
    <numFmt numFmtId="168" formatCode="[$$-340A]\ #,##0;\-[$$-340A]\ #,##0"/>
    <numFmt numFmtId="169" formatCode="_(* #,##0_);_(* \(#,##0\);_(* &quot;-&quot;??_);_(@_)"/>
    <numFmt numFmtId="170" formatCode="_(&quot;$&quot;* #,##0_);_(&quot;$&quot;* \(#,##0\);_(&quot;$&quot;* &quot;-&quot;??_);_(@_)"/>
    <numFmt numFmtId="171" formatCode="&quot;$&quot;#,##0"/>
    <numFmt numFmtId="172" formatCode="dd/mm/yyyy;@"/>
  </numFmts>
  <fonts count="5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</font>
    <font>
      <sz val="8"/>
      <name val="Calibri"/>
      <family val="2"/>
    </font>
    <font>
      <u/>
      <sz val="11"/>
      <color indexed="12"/>
      <name val="Calibri"/>
      <family val="2"/>
    </font>
    <font>
      <sz val="10"/>
      <name val="Verdana"/>
      <family val="2"/>
    </font>
    <font>
      <b/>
      <sz val="10"/>
      <color indexed="8"/>
      <name val="Verdana"/>
      <family val="2"/>
    </font>
    <font>
      <b/>
      <sz val="14"/>
      <name val="Verdana"/>
      <family val="2"/>
    </font>
    <font>
      <b/>
      <sz val="16"/>
      <color indexed="63"/>
      <name val="Verdana"/>
      <family val="2"/>
    </font>
    <font>
      <b/>
      <sz val="16"/>
      <name val="Verdana"/>
      <family val="2"/>
    </font>
    <font>
      <b/>
      <sz val="10"/>
      <name val="Verdana"/>
      <family val="2"/>
    </font>
    <font>
      <sz val="10"/>
      <color indexed="10"/>
      <name val="Verdana"/>
      <family val="2"/>
    </font>
    <font>
      <b/>
      <sz val="11"/>
      <color theme="1"/>
      <name val="Calibri"/>
      <family val="2"/>
      <scheme val="minor"/>
    </font>
    <font>
      <sz val="10"/>
      <color theme="1" tint="4.9989318521683403E-2"/>
      <name val="Verdana"/>
      <family val="2"/>
    </font>
    <font>
      <b/>
      <sz val="10"/>
      <color rgb="FFFF0000"/>
      <name val="Verdana"/>
      <family val="2"/>
    </font>
    <font>
      <sz val="11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4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indexed="9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indexed="9"/>
      <name val="Calibri"/>
      <family val="2"/>
      <scheme val="minor"/>
    </font>
    <font>
      <b/>
      <sz val="10.5"/>
      <color indexed="8"/>
      <name val="Calibri"/>
      <family val="2"/>
      <scheme val="minor"/>
    </font>
    <font>
      <sz val="10.5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b/>
      <sz val="10.5"/>
      <color rgb="FFFF0000"/>
      <name val="Calibri"/>
      <family val="2"/>
      <scheme val="minor"/>
    </font>
    <font>
      <b/>
      <sz val="10.5"/>
      <color theme="1" tint="4.9989318521683403E-2"/>
      <name val="Calibri"/>
      <family val="2"/>
      <scheme val="minor"/>
    </font>
    <font>
      <b/>
      <sz val="10.5"/>
      <color rgb="FF002060"/>
      <name val="Calibri"/>
      <family val="2"/>
      <scheme val="minor"/>
    </font>
    <font>
      <b/>
      <sz val="14"/>
      <color indexed="8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</font>
    <font>
      <i/>
      <sz val="11"/>
      <name val="Calibri"/>
      <family val="2"/>
    </font>
    <font>
      <sz val="12"/>
      <name val="Calibri"/>
      <family val="2"/>
    </font>
    <font>
      <b/>
      <sz val="14"/>
      <name val="Calibri"/>
      <family val="2"/>
      <scheme val="minor"/>
    </font>
    <font>
      <sz val="14"/>
      <name val="Calibri"/>
      <family val="2"/>
    </font>
    <font>
      <b/>
      <sz val="12"/>
      <name val="Calibri"/>
      <family val="2"/>
    </font>
    <font>
      <b/>
      <sz val="12"/>
      <color theme="1"/>
      <name val="Calibri"/>
      <family val="2"/>
      <scheme val="minor"/>
    </font>
    <font>
      <sz val="12"/>
      <color theme="4" tint="-0.499984740745262"/>
      <name val="Calibri"/>
      <family val="2"/>
    </font>
    <font>
      <sz val="12"/>
      <color theme="4" tint="-0.499984740745262"/>
      <name val="Calibri"/>
      <family val="2"/>
      <scheme val="minor"/>
    </font>
    <font>
      <sz val="12"/>
      <name val="Calibri"/>
      <family val="2"/>
      <scheme val="minor"/>
    </font>
    <font>
      <u/>
      <sz val="12"/>
      <color indexed="12"/>
      <name val="Calibri"/>
      <family val="2"/>
    </font>
    <font>
      <sz val="11"/>
      <color rgb="FF000000"/>
      <name val="Verdana"/>
      <family val="2"/>
    </font>
    <font>
      <b/>
      <sz val="11"/>
      <color rgb="FF000000"/>
      <name val="Verdana"/>
      <family val="2"/>
    </font>
    <font>
      <b/>
      <sz val="14"/>
      <color theme="1"/>
      <name val="Calibri"/>
      <family val="2"/>
      <scheme val="minor"/>
    </font>
    <font>
      <sz val="48"/>
      <color indexed="8"/>
      <name val="Calibri"/>
      <family val="2"/>
      <scheme val="minor"/>
    </font>
    <font>
      <b/>
      <sz val="22"/>
      <color indexed="8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theme="1"/>
      <name val="Calibri (Cuerpo)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92D050"/>
        <bgColor rgb="FF99CC00"/>
      </patternFill>
    </fill>
  </fills>
  <borders count="5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auto="1"/>
      </top>
      <bottom style="thin">
        <color rgb="FF000000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</borders>
  <cellStyleXfs count="7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166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</cellStyleXfs>
  <cellXfs count="255">
    <xf numFmtId="0" fontId="0" fillId="0" borderId="0" xfId="0"/>
    <xf numFmtId="0" fontId="12" fillId="2" borderId="0" xfId="0" applyFont="1" applyFill="1"/>
    <xf numFmtId="0" fontId="5" fillId="0" borderId="0" xfId="0" applyFont="1"/>
    <xf numFmtId="0" fontId="7" fillId="0" borderId="30" xfId="0" applyFont="1" applyBorder="1"/>
    <xf numFmtId="0" fontId="8" fillId="0" borderId="19" xfId="0" applyFont="1" applyBorder="1" applyAlignment="1">
      <alignment vertical="center"/>
    </xf>
    <xf numFmtId="0" fontId="9" fillId="0" borderId="20" xfId="0" applyFont="1" applyBorder="1" applyAlignment="1">
      <alignment vertical="center"/>
    </xf>
    <xf numFmtId="0" fontId="9" fillId="0" borderId="21" xfId="0" applyFont="1" applyBorder="1" applyAlignment="1">
      <alignment vertical="center"/>
    </xf>
    <xf numFmtId="0" fontId="5" fillId="4" borderId="19" xfId="0" applyFont="1" applyFill="1" applyBorder="1"/>
    <xf numFmtId="0" fontId="0" fillId="4" borderId="20" xfId="0" applyFill="1" applyBorder="1"/>
    <xf numFmtId="0" fontId="0" fillId="4" borderId="21" xfId="0" applyFill="1" applyBorder="1"/>
    <xf numFmtId="0" fontId="10" fillId="3" borderId="34" xfId="0" applyFont="1" applyFill="1" applyBorder="1" applyAlignment="1">
      <alignment horizontal="justify" vertical="center"/>
    </xf>
    <xf numFmtId="169" fontId="10" fillId="3" borderId="34" xfId="2" applyNumberFormat="1" applyFont="1" applyFill="1" applyBorder="1" applyAlignment="1">
      <alignment horizontal="center" vertical="center"/>
    </xf>
    <xf numFmtId="0" fontId="10" fillId="3" borderId="35" xfId="0" applyFont="1" applyFill="1" applyBorder="1" applyAlignment="1">
      <alignment horizontal="justify" vertical="center"/>
    </xf>
    <xf numFmtId="169" fontId="10" fillId="3" borderId="35" xfId="2" applyNumberFormat="1" applyFont="1" applyFill="1" applyBorder="1" applyAlignment="1">
      <alignment horizontal="center" vertical="center"/>
    </xf>
    <xf numFmtId="0" fontId="10" fillId="3" borderId="36" xfId="0" applyFont="1" applyFill="1" applyBorder="1" applyAlignment="1">
      <alignment horizontal="center"/>
    </xf>
    <xf numFmtId="0" fontId="10" fillId="3" borderId="24" xfId="0" applyFont="1" applyFill="1" applyBorder="1" applyAlignment="1">
      <alignment horizontal="justify" vertical="center"/>
    </xf>
    <xf numFmtId="169" fontId="10" fillId="3" borderId="22" xfId="2" applyNumberFormat="1" applyFont="1" applyFill="1" applyBorder="1" applyAlignment="1">
      <alignment vertical="center"/>
    </xf>
    <xf numFmtId="0" fontId="10" fillId="3" borderId="22" xfId="0" applyFont="1" applyFill="1" applyBorder="1"/>
    <xf numFmtId="0" fontId="10" fillId="3" borderId="23" xfId="0" applyFont="1" applyFill="1" applyBorder="1"/>
    <xf numFmtId="0" fontId="10" fillId="3" borderId="37" xfId="0" applyFont="1" applyFill="1" applyBorder="1" applyAlignment="1">
      <alignment horizontal="justify" vertical="center"/>
    </xf>
    <xf numFmtId="169" fontId="10" fillId="3" borderId="30" xfId="2" applyNumberFormat="1" applyFont="1" applyFill="1" applyBorder="1" applyAlignment="1">
      <alignment vertical="center"/>
    </xf>
    <xf numFmtId="0" fontId="10" fillId="3" borderId="30" xfId="0" applyFont="1" applyFill="1" applyBorder="1" applyAlignment="1">
      <alignment horizontal="center"/>
    </xf>
    <xf numFmtId="0" fontId="10" fillId="3" borderId="38" xfId="0" applyFont="1" applyFill="1" applyBorder="1" applyAlignment="1">
      <alignment horizontal="center"/>
    </xf>
    <xf numFmtId="0" fontId="6" fillId="4" borderId="24" xfId="0" applyFont="1" applyFill="1" applyBorder="1" applyAlignment="1">
      <alignment horizontal="left" wrapText="1"/>
    </xf>
    <xf numFmtId="0" fontId="5" fillId="4" borderId="22" xfId="0" applyFont="1" applyFill="1" applyBorder="1"/>
    <xf numFmtId="169" fontId="5" fillId="4" borderId="22" xfId="2" applyNumberFormat="1" applyFont="1" applyFill="1" applyBorder="1"/>
    <xf numFmtId="170" fontId="5" fillId="4" borderId="22" xfId="3" applyNumberFormat="1" applyFont="1" applyFill="1" applyBorder="1"/>
    <xf numFmtId="170" fontId="5" fillId="4" borderId="23" xfId="3" applyNumberFormat="1" applyFont="1" applyFill="1" applyBorder="1"/>
    <xf numFmtId="0" fontId="13" fillId="2" borderId="7" xfId="0" applyFont="1" applyFill="1" applyBorder="1" applyAlignment="1">
      <alignment wrapText="1"/>
    </xf>
    <xf numFmtId="0" fontId="13" fillId="0" borderId="8" xfId="0" applyFont="1" applyBorder="1"/>
    <xf numFmtId="169" fontId="13" fillId="2" borderId="8" xfId="2" applyNumberFormat="1" applyFont="1" applyFill="1" applyBorder="1"/>
    <xf numFmtId="170" fontId="13" fillId="2" borderId="8" xfId="3" applyNumberFormat="1" applyFont="1" applyFill="1" applyBorder="1"/>
    <xf numFmtId="170" fontId="13" fillId="3" borderId="9" xfId="3" applyNumberFormat="1" applyFont="1" applyFill="1" applyBorder="1"/>
    <xf numFmtId="0" fontId="5" fillId="2" borderId="0" xfId="0" applyFont="1" applyFill="1"/>
    <xf numFmtId="0" fontId="5" fillId="2" borderId="0" xfId="0" applyFont="1" applyFill="1" applyAlignment="1">
      <alignment wrapText="1"/>
    </xf>
    <xf numFmtId="169" fontId="5" fillId="2" borderId="0" xfId="2" applyNumberFormat="1" applyFont="1" applyFill="1" applyBorder="1"/>
    <xf numFmtId="170" fontId="5" fillId="2" borderId="0" xfId="3" applyNumberFormat="1" applyFont="1" applyFill="1" applyBorder="1"/>
    <xf numFmtId="0" fontId="5" fillId="0" borderId="36" xfId="0" applyFont="1" applyBorder="1"/>
    <xf numFmtId="169" fontId="5" fillId="0" borderId="0" xfId="2" applyNumberFormat="1" applyFont="1" applyFill="1" applyBorder="1" applyAlignment="1">
      <alignment horizontal="right"/>
    </xf>
    <xf numFmtId="171" fontId="5" fillId="0" borderId="36" xfId="3" applyNumberFormat="1" applyFont="1" applyFill="1" applyBorder="1"/>
    <xf numFmtId="169" fontId="14" fillId="0" borderId="0" xfId="2" applyNumberFormat="1" applyFont="1" applyFill="1" applyBorder="1" applyAlignment="1">
      <alignment horizontal="right"/>
    </xf>
    <xf numFmtId="0" fontId="14" fillId="0" borderId="0" xfId="0" applyFont="1"/>
    <xf numFmtId="0" fontId="10" fillId="0" borderId="0" xfId="0" applyFont="1"/>
    <xf numFmtId="169" fontId="10" fillId="0" borderId="0" xfId="2" applyNumberFormat="1" applyFont="1" applyFill="1" applyBorder="1" applyAlignment="1">
      <alignment horizontal="right"/>
    </xf>
    <xf numFmtId="171" fontId="10" fillId="0" borderId="0" xfId="3" applyNumberFormat="1" applyFont="1" applyFill="1" applyBorder="1"/>
    <xf numFmtId="0" fontId="10" fillId="0" borderId="36" xfId="0" applyFont="1" applyBorder="1"/>
    <xf numFmtId="171" fontId="10" fillId="0" borderId="36" xfId="3" applyNumberFormat="1" applyFont="1" applyFill="1" applyBorder="1"/>
    <xf numFmtId="0" fontId="10" fillId="3" borderId="36" xfId="0" applyFont="1" applyFill="1" applyBorder="1"/>
    <xf numFmtId="171" fontId="10" fillId="3" borderId="36" xfId="3" applyNumberFormat="1" applyFont="1" applyFill="1" applyBorder="1"/>
    <xf numFmtId="0" fontId="11" fillId="0" borderId="0" xfId="0" applyFont="1"/>
    <xf numFmtId="171" fontId="5" fillId="0" borderId="0" xfId="3" applyNumberFormat="1" applyFont="1" applyFill="1" applyBorder="1"/>
    <xf numFmtId="0" fontId="14" fillId="0" borderId="36" xfId="0" applyFont="1" applyBorder="1"/>
    <xf numFmtId="171" fontId="14" fillId="0" borderId="36" xfId="3" applyNumberFormat="1" applyFont="1" applyFill="1" applyBorder="1"/>
    <xf numFmtId="0" fontId="12" fillId="2" borderId="0" xfId="0" applyFont="1" applyFill="1" applyAlignment="1">
      <alignment vertical="center"/>
    </xf>
    <xf numFmtId="0" fontId="15" fillId="2" borderId="0" xfId="0" applyFont="1" applyFill="1"/>
    <xf numFmtId="0" fontId="0" fillId="2" borderId="0" xfId="0" applyFill="1"/>
    <xf numFmtId="167" fontId="0" fillId="2" borderId="0" xfId="0" applyNumberFormat="1" applyFill="1"/>
    <xf numFmtId="0" fontId="17" fillId="2" borderId="0" xfId="0" applyFont="1" applyFill="1" applyAlignment="1">
      <alignment horizontal="center"/>
    </xf>
    <xf numFmtId="0" fontId="16" fillId="2" borderId="0" xfId="0" applyFont="1" applyFill="1" applyAlignment="1">
      <alignment horizontal="center"/>
    </xf>
    <xf numFmtId="0" fontId="19" fillId="2" borderId="0" xfId="0" applyFont="1" applyFill="1"/>
    <xf numFmtId="0" fontId="20" fillId="2" borderId="0" xfId="0" applyFont="1" applyFill="1" applyAlignment="1">
      <alignment horizontal="right"/>
    </xf>
    <xf numFmtId="167" fontId="21" fillId="2" borderId="0" xfId="0" applyNumberFormat="1" applyFont="1" applyFill="1"/>
    <xf numFmtId="0" fontId="22" fillId="2" borderId="0" xfId="0" applyFont="1" applyFill="1"/>
    <xf numFmtId="167" fontId="22" fillId="2" borderId="0" xfId="0" applyNumberFormat="1" applyFont="1" applyFill="1"/>
    <xf numFmtId="0" fontId="19" fillId="2" borderId="0" xfId="0" applyFont="1" applyFill="1" applyAlignment="1">
      <alignment horizontal="left"/>
    </xf>
    <xf numFmtId="0" fontId="23" fillId="2" borderId="0" xfId="0" applyFont="1" applyFill="1" applyAlignment="1">
      <alignment horizontal="right"/>
    </xf>
    <xf numFmtId="0" fontId="26" fillId="2" borderId="0" xfId="0" applyFont="1" applyFill="1"/>
    <xf numFmtId="167" fontId="18" fillId="5" borderId="6" xfId="0" applyNumberFormat="1" applyFont="1" applyFill="1" applyBorder="1" applyAlignment="1">
      <alignment horizontal="center" vertical="center" textRotation="90"/>
    </xf>
    <xf numFmtId="167" fontId="12" fillId="5" borderId="21" xfId="0" applyNumberFormat="1" applyFont="1" applyFill="1" applyBorder="1" applyAlignment="1">
      <alignment horizontal="left"/>
    </xf>
    <xf numFmtId="0" fontId="18" fillId="2" borderId="0" xfId="0" applyFont="1" applyFill="1" applyAlignment="1">
      <alignment horizontal="center" vertical="center" textRotation="90" wrapText="1"/>
    </xf>
    <xf numFmtId="0" fontId="12" fillId="5" borderId="19" xfId="0" applyFont="1" applyFill="1" applyBorder="1" applyAlignment="1">
      <alignment horizontal="left" wrapText="1"/>
    </xf>
    <xf numFmtId="0" fontId="12" fillId="5" borderId="20" xfId="0" applyFont="1" applyFill="1" applyBorder="1" applyAlignment="1">
      <alignment horizontal="left" wrapText="1"/>
    </xf>
    <xf numFmtId="0" fontId="12" fillId="5" borderId="21" xfId="0" applyFont="1" applyFill="1" applyBorder="1" applyAlignment="1">
      <alignment horizontal="left" wrapText="1"/>
    </xf>
    <xf numFmtId="167" fontId="12" fillId="5" borderId="19" xfId="0" applyNumberFormat="1" applyFont="1" applyFill="1" applyBorder="1" applyAlignment="1">
      <alignment horizontal="left"/>
    </xf>
    <xf numFmtId="167" fontId="12" fillId="5" borderId="20" xfId="0" applyNumberFormat="1" applyFont="1" applyFill="1" applyBorder="1" applyAlignment="1">
      <alignment horizontal="left"/>
    </xf>
    <xf numFmtId="0" fontId="0" fillId="2" borderId="7" xfId="0" applyFill="1" applyBorder="1" applyAlignment="1">
      <alignment wrapText="1"/>
    </xf>
    <xf numFmtId="168" fontId="0" fillId="2" borderId="8" xfId="0" applyNumberFormat="1" applyFill="1" applyBorder="1"/>
    <xf numFmtId="167" fontId="0" fillId="5" borderId="9" xfId="0" applyNumberFormat="1" applyFill="1" applyBorder="1"/>
    <xf numFmtId="167" fontId="0" fillId="2" borderId="7" xfId="0" applyNumberFormat="1" applyFill="1" applyBorder="1"/>
    <xf numFmtId="0" fontId="0" fillId="2" borderId="8" xfId="0" applyFill="1" applyBorder="1"/>
    <xf numFmtId="0" fontId="12" fillId="5" borderId="24" xfId="0" applyFont="1" applyFill="1" applyBorder="1" applyAlignment="1">
      <alignment horizontal="left" wrapText="1"/>
    </xf>
    <xf numFmtId="0" fontId="12" fillId="5" borderId="22" xfId="0" applyFont="1" applyFill="1" applyBorder="1" applyAlignment="1">
      <alignment horizontal="left" wrapText="1"/>
    </xf>
    <xf numFmtId="0" fontId="12" fillId="5" borderId="23" xfId="0" applyFont="1" applyFill="1" applyBorder="1" applyAlignment="1">
      <alignment horizontal="left" wrapText="1"/>
    </xf>
    <xf numFmtId="0" fontId="0" fillId="2" borderId="10" xfId="0" applyFill="1" applyBorder="1" applyAlignment="1">
      <alignment wrapText="1"/>
    </xf>
    <xf numFmtId="168" fontId="0" fillId="2" borderId="11" xfId="0" applyNumberFormat="1" applyFill="1" applyBorder="1"/>
    <xf numFmtId="167" fontId="0" fillId="5" borderId="12" xfId="0" applyNumberFormat="1" applyFill="1" applyBorder="1"/>
    <xf numFmtId="167" fontId="0" fillId="2" borderId="10" xfId="0" applyNumberFormat="1" applyFill="1" applyBorder="1"/>
    <xf numFmtId="0" fontId="0" fillId="2" borderId="11" xfId="0" applyFill="1" applyBorder="1"/>
    <xf numFmtId="168" fontId="0" fillId="2" borderId="17" xfId="0" applyNumberFormat="1" applyFill="1" applyBorder="1"/>
    <xf numFmtId="167" fontId="0" fillId="5" borderId="18" xfId="0" applyNumberFormat="1" applyFill="1" applyBorder="1"/>
    <xf numFmtId="167" fontId="0" fillId="2" borderId="13" xfId="0" applyNumberFormat="1" applyFill="1" applyBorder="1"/>
    <xf numFmtId="0" fontId="0" fillId="2" borderId="14" xfId="0" applyFill="1" applyBorder="1"/>
    <xf numFmtId="167" fontId="0" fillId="5" borderId="15" xfId="0" applyNumberFormat="1" applyFill="1" applyBorder="1"/>
    <xf numFmtId="167" fontId="12" fillId="5" borderId="24" xfId="0" applyNumberFormat="1" applyFont="1" applyFill="1" applyBorder="1" applyAlignment="1">
      <alignment horizontal="left"/>
    </xf>
    <xf numFmtId="167" fontId="12" fillId="5" borderId="22" xfId="0" applyNumberFormat="1" applyFont="1" applyFill="1" applyBorder="1" applyAlignment="1">
      <alignment horizontal="left"/>
    </xf>
    <xf numFmtId="167" fontId="12" fillId="5" borderId="23" xfId="0" applyNumberFormat="1" applyFont="1" applyFill="1" applyBorder="1" applyAlignment="1">
      <alignment horizontal="left"/>
    </xf>
    <xf numFmtId="0" fontId="0" fillId="2" borderId="33" xfId="0" applyFill="1" applyBorder="1" applyAlignment="1">
      <alignment wrapText="1"/>
    </xf>
    <xf numFmtId="0" fontId="0" fillId="2" borderId="16" xfId="0" applyFill="1" applyBorder="1" applyAlignment="1">
      <alignment horizontal="left" vertical="center" wrapText="1"/>
    </xf>
    <xf numFmtId="167" fontId="12" fillId="5" borderId="19" xfId="0" applyNumberFormat="1" applyFont="1" applyFill="1" applyBorder="1"/>
    <xf numFmtId="167" fontId="12" fillId="5" borderId="20" xfId="0" applyNumberFormat="1" applyFont="1" applyFill="1" applyBorder="1"/>
    <xf numFmtId="167" fontId="12" fillId="5" borderId="21" xfId="0" applyNumberFormat="1" applyFont="1" applyFill="1" applyBorder="1"/>
    <xf numFmtId="0" fontId="0" fillId="2" borderId="33" xfId="0" applyFill="1" applyBorder="1" applyAlignment="1">
      <alignment vertical="center" wrapText="1"/>
    </xf>
    <xf numFmtId="167" fontId="0" fillId="5" borderId="29" xfId="0" applyNumberFormat="1" applyFill="1" applyBorder="1"/>
    <xf numFmtId="167" fontId="0" fillId="2" borderId="16" xfId="0" applyNumberFormat="1" applyFill="1" applyBorder="1"/>
    <xf numFmtId="0" fontId="0" fillId="2" borderId="17" xfId="0" applyFill="1" applyBorder="1"/>
    <xf numFmtId="0" fontId="12" fillId="5" borderId="19" xfId="0" applyFont="1" applyFill="1" applyBorder="1" applyAlignment="1">
      <alignment wrapText="1"/>
    </xf>
    <xf numFmtId="0" fontId="12" fillId="5" borderId="20" xfId="0" applyFont="1" applyFill="1" applyBorder="1" applyAlignment="1">
      <alignment wrapText="1"/>
    </xf>
    <xf numFmtId="0" fontId="12" fillId="5" borderId="21" xfId="0" applyFont="1" applyFill="1" applyBorder="1" applyAlignment="1">
      <alignment wrapText="1"/>
    </xf>
    <xf numFmtId="0" fontId="12" fillId="5" borderId="24" xfId="0" applyFont="1" applyFill="1" applyBorder="1" applyAlignment="1">
      <alignment wrapText="1"/>
    </xf>
    <xf numFmtId="0" fontId="12" fillId="5" borderId="22" xfId="0" applyFont="1" applyFill="1" applyBorder="1" applyAlignment="1">
      <alignment wrapText="1"/>
    </xf>
    <xf numFmtId="0" fontId="12" fillId="5" borderId="23" xfId="0" applyFont="1" applyFill="1" applyBorder="1" applyAlignment="1">
      <alignment wrapText="1"/>
    </xf>
    <xf numFmtId="0" fontId="0" fillId="2" borderId="16" xfId="0" applyFill="1" applyBorder="1" applyAlignment="1">
      <alignment wrapText="1"/>
    </xf>
    <xf numFmtId="0" fontId="12" fillId="5" borderId="37" xfId="0" applyFont="1" applyFill="1" applyBorder="1" applyAlignment="1">
      <alignment wrapText="1"/>
    </xf>
    <xf numFmtId="0" fontId="12" fillId="5" borderId="30" xfId="0" applyFont="1" applyFill="1" applyBorder="1" applyAlignment="1">
      <alignment wrapText="1"/>
    </xf>
    <xf numFmtId="0" fontId="12" fillId="5" borderId="38" xfId="0" applyFont="1" applyFill="1" applyBorder="1" applyAlignment="1">
      <alignment wrapText="1"/>
    </xf>
    <xf numFmtId="167" fontId="12" fillId="5" borderId="30" xfId="0" applyNumberFormat="1" applyFont="1" applyFill="1" applyBorder="1"/>
    <xf numFmtId="167" fontId="12" fillId="5" borderId="38" xfId="0" applyNumberFormat="1" applyFont="1" applyFill="1" applyBorder="1"/>
    <xf numFmtId="0" fontId="0" fillId="2" borderId="0" xfId="0" applyFill="1" applyAlignment="1">
      <alignment vertical="center"/>
    </xf>
    <xf numFmtId="0" fontId="27" fillId="6" borderId="25" xfId="0" applyFont="1" applyFill="1" applyBorder="1" applyAlignment="1">
      <alignment horizontal="left"/>
    </xf>
    <xf numFmtId="3" fontId="27" fillId="6" borderId="25" xfId="0" applyNumberFormat="1" applyFont="1" applyFill="1" applyBorder="1"/>
    <xf numFmtId="167" fontId="27" fillId="6" borderId="25" xfId="0" applyNumberFormat="1" applyFont="1" applyFill="1" applyBorder="1"/>
    <xf numFmtId="0" fontId="28" fillId="0" borderId="0" xfId="0" applyFont="1"/>
    <xf numFmtId="167" fontId="29" fillId="6" borderId="25" xfId="0" applyNumberFormat="1" applyFont="1" applyFill="1" applyBorder="1"/>
    <xf numFmtId="0" fontId="29" fillId="6" borderId="25" xfId="0" applyFont="1" applyFill="1" applyBorder="1"/>
    <xf numFmtId="0" fontId="0" fillId="2" borderId="0" xfId="0" applyFill="1" applyAlignment="1">
      <alignment horizontal="center"/>
    </xf>
    <xf numFmtId="0" fontId="30" fillId="2" borderId="0" xfId="0" applyFont="1" applyFill="1" applyAlignment="1">
      <alignment horizontal="left"/>
    </xf>
    <xf numFmtId="3" fontId="27" fillId="2" borderId="0" xfId="0" applyNumberFormat="1" applyFont="1" applyFill="1"/>
    <xf numFmtId="167" fontId="30" fillId="2" borderId="0" xfId="0" applyNumberFormat="1" applyFont="1" applyFill="1"/>
    <xf numFmtId="0" fontId="28" fillId="2" borderId="0" xfId="0" applyFont="1" applyFill="1"/>
    <xf numFmtId="0" fontId="30" fillId="2" borderId="0" xfId="0" applyFont="1" applyFill="1"/>
    <xf numFmtId="0" fontId="31" fillId="6" borderId="25" xfId="0" applyFont="1" applyFill="1" applyBorder="1" applyAlignment="1">
      <alignment horizontal="left"/>
    </xf>
    <xf numFmtId="167" fontId="31" fillId="6" borderId="25" xfId="0" applyNumberFormat="1" applyFont="1" applyFill="1" applyBorder="1"/>
    <xf numFmtId="0" fontId="32" fillId="2" borderId="0" xfId="0" applyFont="1" applyFill="1" applyAlignment="1">
      <alignment horizontal="left"/>
    </xf>
    <xf numFmtId="167" fontId="32" fillId="2" borderId="0" xfId="0" applyNumberFormat="1" applyFont="1" applyFill="1"/>
    <xf numFmtId="0" fontId="29" fillId="2" borderId="0" xfId="0" applyFont="1" applyFill="1"/>
    <xf numFmtId="167" fontId="29" fillId="2" borderId="0" xfId="0" applyNumberFormat="1" applyFont="1" applyFill="1"/>
    <xf numFmtId="167" fontId="28" fillId="2" borderId="0" xfId="0" applyNumberFormat="1" applyFont="1" applyFill="1"/>
    <xf numFmtId="9" fontId="27" fillId="2" borderId="26" xfId="0" applyNumberFormat="1" applyFont="1" applyFill="1" applyBorder="1" applyAlignment="1">
      <alignment horizontal="left"/>
    </xf>
    <xf numFmtId="3" fontId="27" fillId="2" borderId="26" xfId="0" applyNumberFormat="1" applyFont="1" applyFill="1" applyBorder="1"/>
    <xf numFmtId="167" fontId="27" fillId="2" borderId="26" xfId="0" applyNumberFormat="1" applyFont="1" applyFill="1" applyBorder="1"/>
    <xf numFmtId="0" fontId="27" fillId="6" borderId="27" xfId="0" applyFont="1" applyFill="1" applyBorder="1"/>
    <xf numFmtId="3" fontId="27" fillId="6" borderId="27" xfId="0" applyNumberFormat="1" applyFont="1" applyFill="1" applyBorder="1"/>
    <xf numFmtId="167" fontId="27" fillId="6" borderId="27" xfId="0" applyNumberFormat="1" applyFont="1" applyFill="1" applyBorder="1"/>
    <xf numFmtId="0" fontId="25" fillId="2" borderId="0" xfId="0" applyFont="1" applyFill="1"/>
    <xf numFmtId="168" fontId="0" fillId="2" borderId="28" xfId="0" applyNumberFormat="1" applyFill="1" applyBorder="1"/>
    <xf numFmtId="14" fontId="36" fillId="0" borderId="0" xfId="0" applyNumberFormat="1" applyFont="1" applyAlignment="1">
      <alignment horizontal="center"/>
    </xf>
    <xf numFmtId="0" fontId="36" fillId="0" borderId="0" xfId="0" applyFont="1" applyAlignment="1">
      <alignment horizontal="center"/>
    </xf>
    <xf numFmtId="0" fontId="36" fillId="0" borderId="0" xfId="0" applyFont="1" applyAlignment="1">
      <alignment vertical="center"/>
    </xf>
    <xf numFmtId="0" fontId="24" fillId="0" borderId="0" xfId="0" applyFont="1" applyAlignment="1">
      <alignment horizontal="left" vertical="center"/>
    </xf>
    <xf numFmtId="0" fontId="24" fillId="0" borderId="0" xfId="0" applyFont="1" applyAlignment="1">
      <alignment vertical="center"/>
    </xf>
    <xf numFmtId="0" fontId="39" fillId="0" borderId="0" xfId="0" applyFont="1" applyAlignment="1">
      <alignment horizontal="left" vertical="center"/>
    </xf>
    <xf numFmtId="0" fontId="40" fillId="0" borderId="0" xfId="0" applyFont="1" applyAlignment="1">
      <alignment vertical="center"/>
    </xf>
    <xf numFmtId="0" fontId="37" fillId="0" borderId="8" xfId="0" applyFont="1" applyBorder="1" applyAlignment="1">
      <alignment horizontal="center" vertical="center"/>
    </xf>
    <xf numFmtId="0" fontId="37" fillId="0" borderId="7" xfId="0" applyFont="1" applyBorder="1" applyAlignment="1">
      <alignment horizontal="center" vertical="center"/>
    </xf>
    <xf numFmtId="0" fontId="37" fillId="0" borderId="9" xfId="0" applyFont="1" applyBorder="1" applyAlignment="1">
      <alignment horizontal="center" vertical="center"/>
    </xf>
    <xf numFmtId="171" fontId="35" fillId="0" borderId="16" xfId="4" applyNumberFormat="1" applyFont="1" applyFill="1" applyBorder="1" applyAlignment="1">
      <alignment horizontal="center" vertical="center"/>
    </xf>
    <xf numFmtId="171" fontId="35" fillId="0" borderId="17" xfId="0" applyNumberFormat="1" applyFont="1" applyBorder="1" applyAlignment="1">
      <alignment horizontal="center" vertical="center"/>
    </xf>
    <xf numFmtId="0" fontId="38" fillId="0" borderId="0" xfId="0" applyFont="1" applyAlignment="1">
      <alignment horizontal="left" vertical="center"/>
    </xf>
    <xf numFmtId="0" fontId="41" fillId="0" borderId="0" xfId="0" applyFont="1" applyAlignment="1">
      <alignment horizontal="left" vertical="center"/>
    </xf>
    <xf numFmtId="0" fontId="42" fillId="2" borderId="0" xfId="0" applyFont="1" applyFill="1"/>
    <xf numFmtId="0" fontId="43" fillId="2" borderId="0" xfId="1" applyFont="1" applyFill="1" applyAlignment="1" applyProtection="1">
      <alignment horizontal="left"/>
    </xf>
    <xf numFmtId="0" fontId="44" fillId="2" borderId="0" xfId="1" applyFont="1" applyFill="1" applyAlignment="1" applyProtection="1"/>
    <xf numFmtId="167" fontId="45" fillId="2" borderId="0" xfId="0" applyNumberFormat="1" applyFont="1" applyFill="1" applyAlignment="1">
      <alignment horizontal="left"/>
    </xf>
    <xf numFmtId="0" fontId="46" fillId="0" borderId="0" xfId="1" applyFont="1" applyAlignment="1" applyProtection="1">
      <alignment horizontal="left"/>
    </xf>
    <xf numFmtId="172" fontId="45" fillId="2" borderId="0" xfId="0" applyNumberFormat="1" applyFont="1" applyFill="1" applyAlignment="1">
      <alignment horizontal="left"/>
    </xf>
    <xf numFmtId="0" fontId="47" fillId="7" borderId="43" xfId="0" applyFont="1" applyFill="1" applyBorder="1" applyAlignment="1">
      <alignment horizontal="center"/>
    </xf>
    <xf numFmtId="0" fontId="47" fillId="7" borderId="46" xfId="0" applyFont="1" applyFill="1" applyBorder="1" applyAlignment="1">
      <alignment horizontal="center"/>
    </xf>
    <xf numFmtId="0" fontId="47" fillId="7" borderId="47" xfId="0" applyFont="1" applyFill="1" applyBorder="1" applyAlignment="1">
      <alignment horizontal="center"/>
    </xf>
    <xf numFmtId="0" fontId="47" fillId="7" borderId="48" xfId="0" applyFont="1" applyFill="1" applyBorder="1" applyAlignment="1">
      <alignment horizontal="center"/>
    </xf>
    <xf numFmtId="0" fontId="47" fillId="7" borderId="49" xfId="0" applyFont="1" applyFill="1" applyBorder="1" applyAlignment="1">
      <alignment horizontal="center"/>
    </xf>
    <xf numFmtId="0" fontId="47" fillId="7" borderId="50" xfId="0" applyFont="1" applyFill="1" applyBorder="1" applyAlignment="1">
      <alignment horizontal="center"/>
    </xf>
    <xf numFmtId="0" fontId="48" fillId="8" borderId="44" xfId="0" applyFont="1" applyFill="1" applyBorder="1" applyAlignment="1">
      <alignment horizontal="left" wrapText="1"/>
    </xf>
    <xf numFmtId="0" fontId="48" fillId="8" borderId="45" xfId="0" applyFont="1" applyFill="1" applyBorder="1" applyAlignment="1">
      <alignment horizontal="left" wrapText="1"/>
    </xf>
    <xf numFmtId="0" fontId="48" fillId="8" borderId="0" xfId="0" applyFont="1" applyFill="1" applyAlignment="1">
      <alignment horizontal="left" wrapText="1"/>
    </xf>
    <xf numFmtId="0" fontId="48" fillId="8" borderId="20" xfId="0" applyFont="1" applyFill="1" applyBorder="1" applyAlignment="1">
      <alignment wrapText="1"/>
    </xf>
    <xf numFmtId="0" fontId="48" fillId="8" borderId="44" xfId="0" applyFont="1" applyFill="1" applyBorder="1" applyAlignment="1">
      <alignment wrapText="1"/>
    </xf>
    <xf numFmtId="0" fontId="12" fillId="5" borderId="31" xfId="0" applyFont="1" applyFill="1" applyBorder="1" applyAlignment="1">
      <alignment wrapText="1"/>
    </xf>
    <xf numFmtId="0" fontId="48" fillId="8" borderId="0" xfId="0" applyFont="1" applyFill="1" applyAlignment="1">
      <alignment wrapText="1"/>
    </xf>
    <xf numFmtId="0" fontId="12" fillId="5" borderId="0" xfId="0" applyFont="1" applyFill="1" applyAlignment="1">
      <alignment wrapText="1"/>
    </xf>
    <xf numFmtId="0" fontId="12" fillId="5" borderId="32" xfId="0" applyFont="1" applyFill="1" applyBorder="1" applyAlignment="1">
      <alignment wrapText="1"/>
    </xf>
    <xf numFmtId="0" fontId="48" fillId="8" borderId="30" xfId="0" applyFont="1" applyFill="1" applyBorder="1" applyAlignment="1">
      <alignment wrapText="1"/>
    </xf>
    <xf numFmtId="0" fontId="48" fillId="8" borderId="45" xfId="0" applyFont="1" applyFill="1" applyBorder="1" applyAlignment="1">
      <alignment wrapText="1"/>
    </xf>
    <xf numFmtId="167" fontId="12" fillId="5" borderId="31" xfId="0" applyNumberFormat="1" applyFont="1" applyFill="1" applyBorder="1"/>
    <xf numFmtId="167" fontId="12" fillId="5" borderId="0" xfId="0" applyNumberFormat="1" applyFont="1" applyFill="1"/>
    <xf numFmtId="167" fontId="12" fillId="5" borderId="32" xfId="0" applyNumberFormat="1" applyFont="1" applyFill="1" applyBorder="1"/>
    <xf numFmtId="167" fontId="0" fillId="2" borderId="51" xfId="0" applyNumberFormat="1" applyFill="1" applyBorder="1"/>
    <xf numFmtId="0" fontId="0" fillId="2" borderId="52" xfId="0" applyFill="1" applyBorder="1"/>
    <xf numFmtId="167" fontId="0" fillId="5" borderId="53" xfId="0" applyNumberFormat="1" applyFill="1" applyBorder="1"/>
    <xf numFmtId="0" fontId="33" fillId="2" borderId="1" xfId="0" applyFont="1" applyFill="1" applyBorder="1" applyAlignment="1">
      <alignment horizontal="center" vertical="center" wrapText="1"/>
    </xf>
    <xf numFmtId="167" fontId="33" fillId="2" borderId="4" xfId="0" applyNumberFormat="1" applyFont="1" applyFill="1" applyBorder="1" applyAlignment="1">
      <alignment horizontal="center" vertical="center" wrapText="1"/>
    </xf>
    <xf numFmtId="0" fontId="33" fillId="2" borderId="5" xfId="0" applyFont="1" applyFill="1" applyBorder="1" applyAlignment="1">
      <alignment horizontal="center" vertical="center"/>
    </xf>
    <xf numFmtId="167" fontId="49" fillId="5" borderId="21" xfId="0" applyNumberFormat="1" applyFont="1" applyFill="1" applyBorder="1" applyAlignment="1">
      <alignment horizontal="center" vertical="center" wrapText="1"/>
    </xf>
    <xf numFmtId="0" fontId="33" fillId="5" borderId="3" xfId="0" applyFont="1" applyFill="1" applyBorder="1" applyAlignment="1">
      <alignment horizontal="center" vertical="center" wrapText="1"/>
    </xf>
    <xf numFmtId="0" fontId="33" fillId="2" borderId="2" xfId="0" applyFont="1" applyFill="1" applyBorder="1" applyAlignment="1">
      <alignment horizontal="center" vertical="center" wrapText="1"/>
    </xf>
    <xf numFmtId="0" fontId="0" fillId="2" borderId="54" xfId="0" applyFill="1" applyBorder="1"/>
    <xf numFmtId="0" fontId="0" fillId="2" borderId="39" xfId="0" applyFill="1" applyBorder="1"/>
    <xf numFmtId="167" fontId="0" fillId="2" borderId="39" xfId="0" applyNumberFormat="1" applyFill="1" applyBorder="1"/>
    <xf numFmtId="0" fontId="47" fillId="7" borderId="8" xfId="0" applyFont="1" applyFill="1" applyBorder="1" applyAlignment="1">
      <alignment horizontal="center"/>
    </xf>
    <xf numFmtId="0" fontId="47" fillId="7" borderId="11" xfId="0" applyFont="1" applyFill="1" applyBorder="1" applyAlignment="1">
      <alignment horizontal="center"/>
    </xf>
    <xf numFmtId="0" fontId="47" fillId="7" borderId="17" xfId="0" applyFont="1" applyFill="1" applyBorder="1" applyAlignment="1">
      <alignment horizontal="center"/>
    </xf>
    <xf numFmtId="18" fontId="34" fillId="2" borderId="0" xfId="0" applyNumberFormat="1" applyFont="1" applyFill="1" applyAlignment="1">
      <alignment horizontal="left"/>
    </xf>
    <xf numFmtId="171" fontId="35" fillId="0" borderId="7" xfId="4" applyNumberFormat="1" applyFont="1" applyFill="1" applyBorder="1" applyAlignment="1">
      <alignment horizontal="center" vertical="center"/>
    </xf>
    <xf numFmtId="167" fontId="12" fillId="2" borderId="8" xfId="0" applyNumberFormat="1" applyFont="1" applyFill="1" applyBorder="1" applyAlignment="1">
      <alignment horizontal="center"/>
    </xf>
    <xf numFmtId="171" fontId="35" fillId="0" borderId="8" xfId="0" applyNumberFormat="1" applyFont="1" applyBorder="1" applyAlignment="1">
      <alignment horizontal="center" vertical="center"/>
    </xf>
    <xf numFmtId="171" fontId="35" fillId="0" borderId="9" xfId="0" applyNumberFormat="1" applyFont="1" applyBorder="1" applyAlignment="1">
      <alignment horizontal="center" vertical="center"/>
    </xf>
    <xf numFmtId="0" fontId="37" fillId="6" borderId="7" xfId="0" applyFont="1" applyFill="1" applyBorder="1" applyAlignment="1">
      <alignment horizontal="center" vertical="center"/>
    </xf>
    <xf numFmtId="167" fontId="12" fillId="2" borderId="17" xfId="0" applyNumberFormat="1" applyFont="1" applyFill="1" applyBorder="1" applyAlignment="1">
      <alignment horizontal="center"/>
    </xf>
    <xf numFmtId="171" fontId="35" fillId="0" borderId="18" xfId="0" applyNumberFormat="1" applyFont="1" applyBorder="1" applyAlignment="1">
      <alignment horizontal="center" vertical="center"/>
    </xf>
    <xf numFmtId="0" fontId="0" fillId="2" borderId="54" xfId="0" applyFill="1" applyBorder="1" applyAlignment="1">
      <alignment horizontal="center"/>
    </xf>
    <xf numFmtId="0" fontId="51" fillId="2" borderId="0" xfId="0" applyFont="1" applyFill="1" applyAlignment="1">
      <alignment horizontal="center" vertical="center"/>
    </xf>
    <xf numFmtId="3" fontId="51" fillId="2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168" fontId="0" fillId="2" borderId="52" xfId="0" applyNumberFormat="1" applyFill="1" applyBorder="1"/>
    <xf numFmtId="0" fontId="48" fillId="8" borderId="22" xfId="0" applyFont="1" applyFill="1" applyBorder="1" applyAlignment="1">
      <alignment wrapText="1"/>
    </xf>
    <xf numFmtId="167" fontId="0" fillId="2" borderId="33" xfId="0" applyNumberFormat="1" applyFill="1" applyBorder="1"/>
    <xf numFmtId="0" fontId="0" fillId="2" borderId="28" xfId="0" applyFill="1" applyBorder="1"/>
    <xf numFmtId="167" fontId="0" fillId="2" borderId="57" xfId="0" applyNumberFormat="1" applyFill="1" applyBorder="1"/>
    <xf numFmtId="2" fontId="51" fillId="2" borderId="0" xfId="0" applyNumberFormat="1" applyFont="1" applyFill="1" applyAlignment="1">
      <alignment horizontal="center" vertical="center"/>
    </xf>
    <xf numFmtId="18" fontId="1" fillId="2" borderId="0" xfId="0" applyNumberFormat="1" applyFont="1" applyFill="1" applyAlignment="1">
      <alignment horizontal="left"/>
    </xf>
    <xf numFmtId="0" fontId="53" fillId="2" borderId="10" xfId="0" applyFont="1" applyFill="1" applyBorder="1" applyAlignment="1">
      <alignment wrapText="1"/>
    </xf>
    <xf numFmtId="0" fontId="0" fillId="2" borderId="51" xfId="0" applyFill="1" applyBorder="1" applyAlignment="1">
      <alignment wrapText="1"/>
    </xf>
    <xf numFmtId="0" fontId="50" fillId="2" borderId="0" xfId="0" applyFont="1" applyFill="1" applyAlignment="1">
      <alignment horizontal="left" vertical="center"/>
    </xf>
    <xf numFmtId="0" fontId="51" fillId="2" borderId="24" xfId="0" applyFont="1" applyFill="1" applyBorder="1" applyAlignment="1">
      <alignment horizontal="center" vertical="center"/>
    </xf>
    <xf numFmtId="0" fontId="51" fillId="2" borderId="22" xfId="0" applyFont="1" applyFill="1" applyBorder="1" applyAlignment="1">
      <alignment horizontal="center" vertical="center"/>
    </xf>
    <xf numFmtId="0" fontId="51" fillId="2" borderId="23" xfId="0" applyFont="1" applyFill="1" applyBorder="1" applyAlignment="1">
      <alignment horizontal="center" vertical="center"/>
    </xf>
    <xf numFmtId="0" fontId="51" fillId="2" borderId="31" xfId="0" applyFont="1" applyFill="1" applyBorder="1" applyAlignment="1">
      <alignment horizontal="center" vertical="center"/>
    </xf>
    <xf numFmtId="0" fontId="51" fillId="2" borderId="0" xfId="0" applyFont="1" applyFill="1" applyAlignment="1">
      <alignment horizontal="center" vertical="center"/>
    </xf>
    <xf numFmtId="0" fontId="51" fillId="2" borderId="32" xfId="0" applyFont="1" applyFill="1" applyBorder="1" applyAlignment="1">
      <alignment horizontal="center" vertical="center"/>
    </xf>
    <xf numFmtId="0" fontId="51" fillId="2" borderId="37" xfId="0" applyFont="1" applyFill="1" applyBorder="1" applyAlignment="1">
      <alignment horizontal="center" vertical="center"/>
    </xf>
    <xf numFmtId="0" fontId="51" fillId="2" borderId="30" xfId="0" applyFont="1" applyFill="1" applyBorder="1" applyAlignment="1">
      <alignment horizontal="center" vertical="center"/>
    </xf>
    <xf numFmtId="0" fontId="51" fillId="2" borderId="38" xfId="0" applyFont="1" applyFill="1" applyBorder="1" applyAlignment="1">
      <alignment horizontal="center" vertical="center"/>
    </xf>
    <xf numFmtId="3" fontId="51" fillId="2" borderId="24" xfId="0" applyNumberFormat="1" applyFont="1" applyFill="1" applyBorder="1" applyAlignment="1">
      <alignment horizontal="center" vertical="center"/>
    </xf>
    <xf numFmtId="3" fontId="51" fillId="2" borderId="23" xfId="0" applyNumberFormat="1" applyFont="1" applyFill="1" applyBorder="1" applyAlignment="1">
      <alignment horizontal="center" vertical="center"/>
    </xf>
    <xf numFmtId="3" fontId="51" fillId="2" borderId="31" xfId="0" applyNumberFormat="1" applyFont="1" applyFill="1" applyBorder="1" applyAlignment="1">
      <alignment horizontal="center" vertical="center"/>
    </xf>
    <xf numFmtId="3" fontId="51" fillId="2" borderId="32" xfId="0" applyNumberFormat="1" applyFont="1" applyFill="1" applyBorder="1" applyAlignment="1">
      <alignment horizontal="center" vertical="center"/>
    </xf>
    <xf numFmtId="3" fontId="51" fillId="2" borderId="37" xfId="0" applyNumberFormat="1" applyFont="1" applyFill="1" applyBorder="1" applyAlignment="1">
      <alignment horizontal="center" vertical="center"/>
    </xf>
    <xf numFmtId="3" fontId="51" fillId="2" borderId="38" xfId="0" applyNumberFormat="1" applyFont="1" applyFill="1" applyBorder="1" applyAlignment="1">
      <alignment horizontal="center" vertical="center"/>
    </xf>
    <xf numFmtId="0" fontId="41" fillId="0" borderId="42" xfId="0" applyFont="1" applyBorder="1" applyAlignment="1">
      <alignment horizontal="center" vertical="center"/>
    </xf>
    <xf numFmtId="0" fontId="41" fillId="0" borderId="40" xfId="0" applyFont="1" applyBorder="1" applyAlignment="1">
      <alignment horizontal="center" vertical="center"/>
    </xf>
    <xf numFmtId="0" fontId="41" fillId="0" borderId="41" xfId="0" applyFont="1" applyBorder="1" applyAlignment="1">
      <alignment horizontal="center" vertical="center"/>
    </xf>
    <xf numFmtId="0" fontId="41" fillId="0" borderId="55" xfId="0" applyFont="1" applyBorder="1" applyAlignment="1">
      <alignment horizontal="center" vertical="center"/>
    </xf>
    <xf numFmtId="0" fontId="41" fillId="0" borderId="39" xfId="0" applyFont="1" applyBorder="1" applyAlignment="1">
      <alignment horizontal="center" vertical="center"/>
    </xf>
    <xf numFmtId="0" fontId="41" fillId="0" borderId="56" xfId="0" applyFont="1" applyBorder="1" applyAlignment="1">
      <alignment horizontal="center" vertical="center"/>
    </xf>
    <xf numFmtId="0" fontId="37" fillId="0" borderId="8" xfId="0" applyFont="1" applyBorder="1" applyAlignment="1">
      <alignment horizontal="center" vertical="center"/>
    </xf>
    <xf numFmtId="14" fontId="35" fillId="0" borderId="8" xfId="0" applyNumberFormat="1" applyFont="1" applyBorder="1" applyAlignment="1">
      <alignment horizontal="center" vertical="center"/>
    </xf>
    <xf numFmtId="14" fontId="35" fillId="0" borderId="17" xfId="0" applyNumberFormat="1" applyFont="1" applyBorder="1" applyAlignment="1">
      <alignment horizontal="center" vertical="center"/>
    </xf>
    <xf numFmtId="0" fontId="0" fillId="2" borderId="54" xfId="0" applyFill="1" applyBorder="1" applyAlignment="1">
      <alignment horizontal="left"/>
    </xf>
    <xf numFmtId="0" fontId="7" fillId="3" borderId="24" xfId="0" applyFont="1" applyFill="1" applyBorder="1" applyAlignment="1">
      <alignment horizontal="center"/>
    </xf>
    <xf numFmtId="0" fontId="7" fillId="3" borderId="22" xfId="0" applyFont="1" applyFill="1" applyBorder="1" applyAlignment="1">
      <alignment horizontal="center"/>
    </xf>
    <xf numFmtId="0" fontId="7" fillId="3" borderId="23" xfId="0" applyFont="1" applyFill="1" applyBorder="1" applyAlignment="1">
      <alignment horizontal="center"/>
    </xf>
    <xf numFmtId="0" fontId="7" fillId="3" borderId="37" xfId="0" applyFont="1" applyFill="1" applyBorder="1" applyAlignment="1">
      <alignment horizontal="center"/>
    </xf>
    <xf numFmtId="0" fontId="7" fillId="3" borderId="30" xfId="0" applyFont="1" applyFill="1" applyBorder="1" applyAlignment="1">
      <alignment horizontal="center"/>
    </xf>
    <xf numFmtId="0" fontId="7" fillId="3" borderId="38" xfId="0" applyFont="1" applyFill="1" applyBorder="1" applyAlignment="1">
      <alignment horizontal="center"/>
    </xf>
    <xf numFmtId="0" fontId="10" fillId="3" borderId="19" xfId="0" applyFont="1" applyFill="1" applyBorder="1" applyAlignment="1">
      <alignment horizontal="center"/>
    </xf>
    <xf numFmtId="0" fontId="10" fillId="3" borderId="21" xfId="0" applyFont="1" applyFill="1" applyBorder="1" applyAlignment="1">
      <alignment horizontal="center"/>
    </xf>
  </cellXfs>
  <cellStyles count="7">
    <cellStyle name="Hipervínculo" xfId="1" builtinId="8"/>
    <cellStyle name="Hipervínculo visitado" xfId="5" builtinId="9" hidden="1"/>
    <cellStyle name="Hipervínculo visitado" xfId="6" builtinId="9" hidden="1"/>
    <cellStyle name="Millares" xfId="2" builtinId="3"/>
    <cellStyle name="Moneda" xfId="3" builtinId="4"/>
    <cellStyle name="Moneda 3 2 2" xfId="4" xr:uid="{00000000-0005-0000-0000-000005000000}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28575</xdr:colOff>
      <xdr:row>1</xdr:row>
      <xdr:rowOff>190500</xdr:rowOff>
    </xdr:from>
    <xdr:ext cx="4648200" cy="1476375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1209675" y="381000"/>
          <a:ext cx="4648200" cy="147637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pentabanquetes.cl/" TargetMode="External"/><Relationship Id="rId1" Type="http://schemas.openxmlformats.org/officeDocument/2006/relationships/hyperlink" Target="mailto:rodrigocortesben@gmail.com" TargetMode="External"/><Relationship Id="rId4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5237E9-AD5D-2243-8B1F-595D883E1F41}">
  <sheetPr>
    <tabColor rgb="FF002060"/>
    <pageSetUpPr fitToPage="1"/>
  </sheetPr>
  <dimension ref="B3:L164"/>
  <sheetViews>
    <sheetView showGridLines="0" tabSelected="1" zoomScale="143" zoomScaleNormal="77" zoomScaleSheetLayoutView="80" workbookViewId="0">
      <selection activeCell="C110" sqref="C110"/>
    </sheetView>
  </sheetViews>
  <sheetFormatPr baseColWidth="10" defaultColWidth="9.1640625" defaultRowHeight="15" x14ac:dyDescent="0.2"/>
  <cols>
    <col min="1" max="1" width="11.1640625" style="55" customWidth="1"/>
    <col min="2" max="2" width="5.5" style="55" customWidth="1"/>
    <col min="3" max="3" width="66" style="55" customWidth="1"/>
    <col min="4" max="4" width="12.83203125" style="124" customWidth="1"/>
    <col min="5" max="5" width="17.83203125" style="55" customWidth="1"/>
    <col min="6" max="6" width="13.83203125" style="55" customWidth="1"/>
    <col min="7" max="7" width="3.1640625" style="55" customWidth="1"/>
    <col min="8" max="8" width="16.83203125" style="56" customWidth="1"/>
    <col min="9" max="9" width="13.1640625" style="55" customWidth="1"/>
    <col min="10" max="10" width="17.5" style="56" customWidth="1"/>
    <col min="11" max="11" width="6.83203125" style="55" customWidth="1"/>
    <col min="12" max="16384" width="9.1640625" style="55"/>
  </cols>
  <sheetData>
    <row r="3" spans="3:10" ht="22" customHeight="1" x14ac:dyDescent="0.2">
      <c r="C3" s="221"/>
      <c r="D3" s="221"/>
      <c r="E3" s="222" t="s">
        <v>126</v>
      </c>
      <c r="F3" s="223"/>
      <c r="G3" s="223"/>
      <c r="H3" s="224"/>
      <c r="I3" s="231" t="s">
        <v>124</v>
      </c>
      <c r="J3" s="232"/>
    </row>
    <row r="4" spans="3:10" x14ac:dyDescent="0.2">
      <c r="C4" s="221"/>
      <c r="D4" s="221"/>
      <c r="E4" s="225"/>
      <c r="F4" s="226"/>
      <c r="G4" s="226"/>
      <c r="H4" s="227"/>
      <c r="I4" s="233"/>
      <c r="J4" s="234"/>
    </row>
    <row r="5" spans="3:10" s="54" customFormat="1" ht="22" customHeight="1" x14ac:dyDescent="0.2">
      <c r="C5" s="221"/>
      <c r="D5" s="221"/>
      <c r="E5" s="225"/>
      <c r="F5" s="226"/>
      <c r="G5" s="226"/>
      <c r="H5" s="227"/>
      <c r="I5" s="233"/>
      <c r="J5" s="234"/>
    </row>
    <row r="6" spans="3:10" ht="30" customHeight="1" x14ac:dyDescent="0.2">
      <c r="C6" s="221"/>
      <c r="D6" s="221"/>
      <c r="E6" s="225"/>
      <c r="F6" s="226"/>
      <c r="G6" s="226"/>
      <c r="H6" s="227"/>
      <c r="I6" s="233"/>
      <c r="J6" s="234"/>
    </row>
    <row r="7" spans="3:10" ht="19" x14ac:dyDescent="0.25">
      <c r="C7" s="57"/>
      <c r="D7" s="57"/>
      <c r="E7" s="228"/>
      <c r="F7" s="229"/>
      <c r="G7" s="229"/>
      <c r="H7" s="230"/>
      <c r="I7" s="235"/>
      <c r="J7" s="236"/>
    </row>
    <row r="8" spans="3:10" ht="29" x14ac:dyDescent="0.25">
      <c r="C8" s="57"/>
      <c r="D8" s="57"/>
      <c r="E8" s="209"/>
      <c r="G8" s="209"/>
      <c r="H8" s="209"/>
      <c r="I8" s="210"/>
      <c r="J8" s="210"/>
    </row>
    <row r="9" spans="3:10" ht="16" x14ac:dyDescent="0.2">
      <c r="C9" s="159" t="s">
        <v>131</v>
      </c>
      <c r="D9" s="58"/>
      <c r="E9" s="59" t="s">
        <v>64</v>
      </c>
      <c r="F9" s="60" t="s">
        <v>90</v>
      </c>
      <c r="H9" s="162"/>
      <c r="I9" s="62"/>
      <c r="J9" s="63"/>
    </row>
    <row r="10" spans="3:10" ht="29" x14ac:dyDescent="0.2">
      <c r="C10" s="159" t="s">
        <v>132</v>
      </c>
      <c r="D10" s="58"/>
      <c r="E10" s="64" t="s">
        <v>91</v>
      </c>
      <c r="F10" s="65" t="s">
        <v>94</v>
      </c>
      <c r="H10" s="217"/>
      <c r="I10" s="62"/>
      <c r="J10" s="63"/>
    </row>
    <row r="11" spans="3:10" ht="16" x14ac:dyDescent="0.2">
      <c r="C11" s="159" t="s">
        <v>133</v>
      </c>
      <c r="D11" s="58"/>
      <c r="E11" s="64" t="s">
        <v>92</v>
      </c>
      <c r="F11" s="65" t="s">
        <v>94</v>
      </c>
      <c r="H11" s="163"/>
      <c r="I11" s="62"/>
      <c r="J11" s="63"/>
    </row>
    <row r="12" spans="3:10" ht="18" customHeight="1" x14ac:dyDescent="0.2">
      <c r="C12" s="159" t="s">
        <v>134</v>
      </c>
      <c r="D12" s="58"/>
      <c r="E12" s="64" t="s">
        <v>106</v>
      </c>
      <c r="F12" s="65" t="s">
        <v>94</v>
      </c>
      <c r="H12" s="164"/>
      <c r="I12" s="62"/>
      <c r="J12" s="55"/>
    </row>
    <row r="13" spans="3:10" ht="18" customHeight="1" x14ac:dyDescent="0.2">
      <c r="C13" s="59" t="s">
        <v>135</v>
      </c>
      <c r="D13" s="58"/>
      <c r="E13" s="64" t="s">
        <v>107</v>
      </c>
      <c r="F13" s="65" t="s">
        <v>94</v>
      </c>
      <c r="H13" s="218"/>
      <c r="I13" s="62"/>
      <c r="J13" s="55"/>
    </row>
    <row r="14" spans="3:10" ht="16" x14ac:dyDescent="0.2">
      <c r="C14" s="160" t="s">
        <v>143</v>
      </c>
      <c r="D14" s="58"/>
      <c r="E14" s="59" t="s">
        <v>93</v>
      </c>
      <c r="F14" s="65" t="s">
        <v>94</v>
      </c>
      <c r="H14" s="162"/>
      <c r="I14" s="62"/>
      <c r="J14" s="55"/>
    </row>
    <row r="15" spans="3:10" ht="18" customHeight="1" x14ac:dyDescent="0.2">
      <c r="C15" s="64" t="s">
        <v>136</v>
      </c>
      <c r="D15" s="58"/>
      <c r="E15" s="59" t="s">
        <v>88</v>
      </c>
      <c r="F15" s="65" t="s">
        <v>94</v>
      </c>
      <c r="H15" s="164"/>
      <c r="I15" s="62"/>
      <c r="J15" s="55"/>
    </row>
    <row r="16" spans="3:10" ht="18" customHeight="1" x14ac:dyDescent="0.2">
      <c r="C16" s="161" t="s">
        <v>137</v>
      </c>
      <c r="D16" s="58"/>
      <c r="E16" s="64" t="s">
        <v>108</v>
      </c>
      <c r="F16" s="65" t="s">
        <v>94</v>
      </c>
      <c r="H16" s="200"/>
      <c r="I16" s="62"/>
      <c r="J16" s="55"/>
    </row>
    <row r="17" spans="3:12" ht="16" x14ac:dyDescent="0.2">
      <c r="C17" s="143"/>
      <c r="D17" s="58"/>
      <c r="E17" s="58"/>
      <c r="F17" s="59"/>
      <c r="G17" s="66"/>
      <c r="H17" s="61"/>
      <c r="I17" s="62"/>
      <c r="J17" s="55"/>
    </row>
    <row r="18" spans="3:12" ht="39" hidden="1" customHeight="1" x14ac:dyDescent="0.2">
      <c r="D18" s="55"/>
      <c r="H18" s="55"/>
      <c r="J18" s="67" t="s">
        <v>0</v>
      </c>
    </row>
    <row r="19" spans="3:12" hidden="1" x14ac:dyDescent="0.2">
      <c r="D19" s="55"/>
      <c r="H19" s="55"/>
      <c r="J19" s="68"/>
    </row>
    <row r="20" spans="3:12" ht="40" x14ac:dyDescent="0.2">
      <c r="C20" s="188" t="s">
        <v>109</v>
      </c>
      <c r="D20" s="193" t="s">
        <v>69</v>
      </c>
      <c r="E20" s="193" t="s">
        <v>113</v>
      </c>
      <c r="F20" s="192" t="s">
        <v>112</v>
      </c>
      <c r="G20" s="69"/>
      <c r="H20" s="189" t="s">
        <v>111</v>
      </c>
      <c r="I20" s="190" t="s">
        <v>69</v>
      </c>
      <c r="J20" s="191" t="s">
        <v>110</v>
      </c>
    </row>
    <row r="21" spans="3:12" ht="16" x14ac:dyDescent="0.2">
      <c r="C21" s="70" t="s">
        <v>22</v>
      </c>
      <c r="D21" s="71"/>
      <c r="E21" s="71"/>
      <c r="F21" s="72"/>
      <c r="H21" s="73" t="s">
        <v>22</v>
      </c>
      <c r="I21" s="74"/>
      <c r="J21" s="68"/>
    </row>
    <row r="22" spans="3:12" ht="16" x14ac:dyDescent="0.2">
      <c r="C22" s="75" t="s">
        <v>166</v>
      </c>
      <c r="D22" s="165"/>
      <c r="E22" s="76">
        <v>20000</v>
      </c>
      <c r="F22" s="77">
        <f>+D22*E22</f>
        <v>0</v>
      </c>
      <c r="H22" s="185">
        <v>200000</v>
      </c>
      <c r="I22" s="79">
        <f>+D22</f>
        <v>0</v>
      </c>
      <c r="J22" s="187"/>
    </row>
    <row r="23" spans="3:12" ht="16" x14ac:dyDescent="0.2">
      <c r="C23" s="75" t="s">
        <v>179</v>
      </c>
      <c r="D23" s="165"/>
      <c r="E23" s="76">
        <v>20000</v>
      </c>
      <c r="F23" s="77">
        <f>+D23*E23</f>
        <v>0</v>
      </c>
      <c r="H23" s="78">
        <v>200000</v>
      </c>
      <c r="I23" s="79">
        <f>+D23</f>
        <v>0</v>
      </c>
      <c r="J23" s="77">
        <f>+H23*I23</f>
        <v>0</v>
      </c>
    </row>
    <row r="24" spans="3:12" ht="16" x14ac:dyDescent="0.2">
      <c r="C24" s="75" t="s">
        <v>183</v>
      </c>
      <c r="D24" s="165"/>
      <c r="E24" s="76">
        <v>15000</v>
      </c>
      <c r="F24" s="77">
        <f>+D24*E24</f>
        <v>0</v>
      </c>
      <c r="H24" s="78">
        <v>120000</v>
      </c>
      <c r="I24" s="79">
        <f>+D24</f>
        <v>0</v>
      </c>
      <c r="J24" s="77">
        <f>+H24*I24</f>
        <v>0</v>
      </c>
    </row>
    <row r="25" spans="3:12" ht="16" x14ac:dyDescent="0.2">
      <c r="C25" s="75" t="s">
        <v>165</v>
      </c>
      <c r="D25" s="165"/>
      <c r="E25" s="76">
        <v>2500</v>
      </c>
      <c r="F25" s="77">
        <f>+D25*E25</f>
        <v>0</v>
      </c>
      <c r="H25" s="78">
        <v>90000</v>
      </c>
      <c r="I25" s="79">
        <f>+D25</f>
        <v>0</v>
      </c>
      <c r="J25" s="77">
        <f>+H25*I25</f>
        <v>0</v>
      </c>
    </row>
    <row r="26" spans="3:12" ht="16" x14ac:dyDescent="0.2">
      <c r="C26" s="75" t="s">
        <v>164</v>
      </c>
      <c r="D26" s="165"/>
      <c r="E26" s="76">
        <v>1400</v>
      </c>
      <c r="F26" s="77">
        <f>+D26*E26</f>
        <v>0</v>
      </c>
      <c r="H26" s="78">
        <v>25000</v>
      </c>
      <c r="I26" s="79">
        <f>+D26</f>
        <v>0</v>
      </c>
      <c r="J26" s="77">
        <f>+H26*I26</f>
        <v>0</v>
      </c>
      <c r="L26" s="56"/>
    </row>
    <row r="27" spans="3:12" ht="16" x14ac:dyDescent="0.2">
      <c r="C27" s="70" t="s">
        <v>23</v>
      </c>
      <c r="D27" s="171"/>
      <c r="E27" s="71"/>
      <c r="F27" s="72"/>
      <c r="H27" s="73" t="s">
        <v>23</v>
      </c>
      <c r="I27" s="74"/>
      <c r="J27" s="68"/>
    </row>
    <row r="28" spans="3:12" ht="16" x14ac:dyDescent="0.2">
      <c r="C28" s="75" t="s">
        <v>25</v>
      </c>
      <c r="D28" s="165"/>
      <c r="E28" s="76">
        <v>2500</v>
      </c>
      <c r="F28" s="77">
        <f t="shared" ref="F28:F35" si="0">+D28*E28</f>
        <v>0</v>
      </c>
      <c r="H28" s="78">
        <v>10000</v>
      </c>
      <c r="I28" s="79">
        <f t="shared" ref="I28:I35" si="1">+D28</f>
        <v>0</v>
      </c>
      <c r="J28" s="77">
        <f t="shared" ref="J28:J35" si="2">+H28*I28</f>
        <v>0</v>
      </c>
    </row>
    <row r="29" spans="3:12" ht="16" x14ac:dyDescent="0.2">
      <c r="C29" s="75" t="s">
        <v>168</v>
      </c>
      <c r="D29" s="165"/>
      <c r="E29" s="76">
        <v>3500</v>
      </c>
      <c r="F29" s="77">
        <f t="shared" si="0"/>
        <v>0</v>
      </c>
      <c r="H29" s="78">
        <v>20000</v>
      </c>
      <c r="I29" s="79">
        <f t="shared" si="1"/>
        <v>0</v>
      </c>
      <c r="J29" s="77">
        <f t="shared" si="2"/>
        <v>0</v>
      </c>
    </row>
    <row r="30" spans="3:12" ht="16" x14ac:dyDescent="0.2">
      <c r="C30" s="75" t="s">
        <v>49</v>
      </c>
      <c r="D30" s="165"/>
      <c r="E30" s="76">
        <v>2500</v>
      </c>
      <c r="F30" s="77">
        <f t="shared" si="0"/>
        <v>0</v>
      </c>
      <c r="H30" s="78">
        <v>10000</v>
      </c>
      <c r="I30" s="79">
        <f t="shared" si="1"/>
        <v>0</v>
      </c>
      <c r="J30" s="77">
        <f t="shared" si="2"/>
        <v>0</v>
      </c>
    </row>
    <row r="31" spans="3:12" ht="16" x14ac:dyDescent="0.2">
      <c r="C31" s="75" t="s">
        <v>167</v>
      </c>
      <c r="D31" s="165"/>
      <c r="E31" s="76">
        <v>3500</v>
      </c>
      <c r="F31" s="77">
        <f t="shared" si="0"/>
        <v>0</v>
      </c>
      <c r="H31" s="78">
        <v>10000</v>
      </c>
      <c r="I31" s="79">
        <f t="shared" si="1"/>
        <v>0</v>
      </c>
      <c r="J31" s="77">
        <f t="shared" si="2"/>
        <v>0</v>
      </c>
    </row>
    <row r="32" spans="3:12" ht="16" x14ac:dyDescent="0.2">
      <c r="C32" s="75" t="s">
        <v>51</v>
      </c>
      <c r="D32" s="165"/>
      <c r="E32" s="76">
        <v>4500</v>
      </c>
      <c r="F32" s="77">
        <f t="shared" si="0"/>
        <v>0</v>
      </c>
      <c r="H32" s="78">
        <v>20000</v>
      </c>
      <c r="I32" s="79">
        <f t="shared" si="1"/>
        <v>0</v>
      </c>
      <c r="J32" s="77">
        <f t="shared" si="2"/>
        <v>0</v>
      </c>
    </row>
    <row r="33" spans="3:10" ht="16" x14ac:dyDescent="0.2">
      <c r="C33" s="75" t="s">
        <v>169</v>
      </c>
      <c r="D33" s="165"/>
      <c r="E33" s="76">
        <v>2500</v>
      </c>
      <c r="F33" s="77">
        <f t="shared" si="0"/>
        <v>0</v>
      </c>
      <c r="H33" s="78">
        <v>3000</v>
      </c>
      <c r="I33" s="79">
        <f t="shared" si="1"/>
        <v>0</v>
      </c>
      <c r="J33" s="77">
        <f t="shared" si="2"/>
        <v>0</v>
      </c>
    </row>
    <row r="34" spans="3:10" ht="16" x14ac:dyDescent="0.2">
      <c r="C34" s="75" t="s">
        <v>128</v>
      </c>
      <c r="D34" s="165"/>
      <c r="E34" s="76">
        <v>500</v>
      </c>
      <c r="F34" s="77">
        <f t="shared" si="0"/>
        <v>0</v>
      </c>
      <c r="H34" s="78">
        <v>1000</v>
      </c>
      <c r="I34" s="79">
        <f t="shared" si="1"/>
        <v>0</v>
      </c>
      <c r="J34" s="77">
        <f t="shared" si="2"/>
        <v>0</v>
      </c>
    </row>
    <row r="35" spans="3:10" ht="16" x14ac:dyDescent="0.2">
      <c r="C35" s="75" t="s">
        <v>129</v>
      </c>
      <c r="D35" s="165"/>
      <c r="E35" s="76">
        <v>200</v>
      </c>
      <c r="F35" s="77">
        <f t="shared" si="0"/>
        <v>0</v>
      </c>
      <c r="H35" s="78">
        <v>6000</v>
      </c>
      <c r="I35" s="79">
        <f t="shared" si="1"/>
        <v>0</v>
      </c>
      <c r="J35" s="77">
        <f t="shared" si="2"/>
        <v>0</v>
      </c>
    </row>
    <row r="36" spans="3:10" ht="16" x14ac:dyDescent="0.2">
      <c r="C36" s="80" t="s">
        <v>26</v>
      </c>
      <c r="D36" s="172"/>
      <c r="E36" s="81"/>
      <c r="F36" s="82"/>
      <c r="H36" s="73" t="s">
        <v>26</v>
      </c>
      <c r="I36" s="74"/>
      <c r="J36" s="68"/>
    </row>
    <row r="37" spans="3:10" ht="16" x14ac:dyDescent="0.2">
      <c r="C37" s="83" t="s">
        <v>180</v>
      </c>
      <c r="D37" s="166"/>
      <c r="E37" s="84">
        <v>700</v>
      </c>
      <c r="F37" s="85">
        <f t="shared" ref="F37:F54" si="3">+D37*E37</f>
        <v>0</v>
      </c>
      <c r="H37" s="86">
        <v>3500</v>
      </c>
      <c r="I37" s="87">
        <f>+D37</f>
        <v>0</v>
      </c>
      <c r="J37" s="85">
        <f>+H37*I37</f>
        <v>0</v>
      </c>
    </row>
    <row r="38" spans="3:10" ht="16" x14ac:dyDescent="0.2">
      <c r="C38" s="75" t="s">
        <v>41</v>
      </c>
      <c r="D38" s="165"/>
      <c r="E38" s="76">
        <v>450</v>
      </c>
      <c r="F38" s="77">
        <f t="shared" si="3"/>
        <v>0</v>
      </c>
      <c r="H38" s="78">
        <v>1500</v>
      </c>
      <c r="I38" s="79">
        <f>+D38</f>
        <v>0</v>
      </c>
      <c r="J38" s="77">
        <f>+H38*I38</f>
        <v>0</v>
      </c>
    </row>
    <row r="39" spans="3:10" ht="16" x14ac:dyDescent="0.2">
      <c r="C39" s="75" t="s">
        <v>151</v>
      </c>
      <c r="D39" s="165"/>
      <c r="E39" s="76">
        <v>450</v>
      </c>
      <c r="F39" s="77">
        <f t="shared" si="3"/>
        <v>0</v>
      </c>
      <c r="H39" s="78">
        <v>4500</v>
      </c>
      <c r="I39" s="79">
        <f t="shared" ref="I39:I40" si="4">+D39</f>
        <v>0</v>
      </c>
      <c r="J39" s="77"/>
    </row>
    <row r="40" spans="3:10" ht="16" x14ac:dyDescent="0.2">
      <c r="C40" s="75" t="s">
        <v>11</v>
      </c>
      <c r="D40" s="165"/>
      <c r="E40" s="76">
        <v>350</v>
      </c>
      <c r="F40" s="77">
        <f t="shared" si="3"/>
        <v>0</v>
      </c>
      <c r="H40" s="78">
        <v>1500</v>
      </c>
      <c r="I40" s="79">
        <f t="shared" si="4"/>
        <v>0</v>
      </c>
      <c r="J40" s="77">
        <f>+H40*I40</f>
        <v>0</v>
      </c>
    </row>
    <row r="41" spans="3:10" ht="16" x14ac:dyDescent="0.2">
      <c r="C41" s="75" t="s">
        <v>153</v>
      </c>
      <c r="D41" s="165"/>
      <c r="E41" s="76">
        <v>350</v>
      </c>
      <c r="F41" s="77">
        <f t="shared" si="3"/>
        <v>0</v>
      </c>
      <c r="H41" s="78">
        <v>3500</v>
      </c>
      <c r="I41" s="79">
        <f>+D41</f>
        <v>0</v>
      </c>
      <c r="J41" s="77"/>
    </row>
    <row r="42" spans="3:10" ht="16" x14ac:dyDescent="0.2">
      <c r="C42" s="75" t="s">
        <v>12</v>
      </c>
      <c r="D42" s="165"/>
      <c r="E42" s="76">
        <v>350</v>
      </c>
      <c r="F42" s="77">
        <f t="shared" si="3"/>
        <v>0</v>
      </c>
      <c r="H42" s="78">
        <v>800</v>
      </c>
      <c r="I42" s="79">
        <f t="shared" ref="I42:I54" si="5">+D42</f>
        <v>0</v>
      </c>
      <c r="J42" s="77">
        <f t="shared" ref="J42:J54" si="6">+H42*I42</f>
        <v>0</v>
      </c>
    </row>
    <row r="43" spans="3:10" ht="16" x14ac:dyDescent="0.2">
      <c r="C43" s="75" t="s">
        <v>86</v>
      </c>
      <c r="D43" s="165"/>
      <c r="E43" s="76">
        <v>250</v>
      </c>
      <c r="F43" s="77">
        <f t="shared" si="3"/>
        <v>0</v>
      </c>
      <c r="H43" s="78">
        <v>800</v>
      </c>
      <c r="I43" s="79">
        <f t="shared" si="5"/>
        <v>0</v>
      </c>
      <c r="J43" s="77">
        <f t="shared" si="6"/>
        <v>0</v>
      </c>
    </row>
    <row r="44" spans="3:10" ht="16" x14ac:dyDescent="0.2">
      <c r="C44" s="75" t="s">
        <v>85</v>
      </c>
      <c r="D44" s="165"/>
      <c r="E44" s="76">
        <v>250</v>
      </c>
      <c r="F44" s="77">
        <f t="shared" si="3"/>
        <v>0</v>
      </c>
      <c r="H44" s="78">
        <v>800</v>
      </c>
      <c r="I44" s="79">
        <f t="shared" si="5"/>
        <v>0</v>
      </c>
      <c r="J44" s="77">
        <f t="shared" si="6"/>
        <v>0</v>
      </c>
    </row>
    <row r="45" spans="3:10" ht="16" x14ac:dyDescent="0.2">
      <c r="C45" s="75" t="s">
        <v>87</v>
      </c>
      <c r="D45" s="165"/>
      <c r="E45" s="76">
        <v>250</v>
      </c>
      <c r="F45" s="77">
        <f t="shared" si="3"/>
        <v>0</v>
      </c>
      <c r="H45" s="78">
        <v>1500</v>
      </c>
      <c r="I45" s="79">
        <f t="shared" si="5"/>
        <v>0</v>
      </c>
      <c r="J45" s="77">
        <f t="shared" si="6"/>
        <v>0</v>
      </c>
    </row>
    <row r="46" spans="3:10" ht="16" x14ac:dyDescent="0.2">
      <c r="C46" s="75" t="s">
        <v>27</v>
      </c>
      <c r="D46" s="165"/>
      <c r="E46" s="76">
        <v>600</v>
      </c>
      <c r="F46" s="77">
        <f t="shared" si="3"/>
        <v>0</v>
      </c>
      <c r="H46" s="78">
        <v>3000</v>
      </c>
      <c r="I46" s="79">
        <f t="shared" si="5"/>
        <v>0</v>
      </c>
      <c r="J46" s="77">
        <f t="shared" si="6"/>
        <v>0</v>
      </c>
    </row>
    <row r="47" spans="3:10" ht="16" x14ac:dyDescent="0.2">
      <c r="C47" s="75" t="s">
        <v>14</v>
      </c>
      <c r="D47" s="165"/>
      <c r="E47" s="76">
        <v>700</v>
      </c>
      <c r="F47" s="77">
        <f t="shared" si="3"/>
        <v>0</v>
      </c>
      <c r="H47" s="78">
        <v>3000</v>
      </c>
      <c r="I47" s="79">
        <f t="shared" si="5"/>
        <v>0</v>
      </c>
      <c r="J47" s="77">
        <f t="shared" si="6"/>
        <v>0</v>
      </c>
    </row>
    <row r="48" spans="3:10" ht="16" x14ac:dyDescent="0.2">
      <c r="C48" s="75" t="s">
        <v>56</v>
      </c>
      <c r="D48" s="165"/>
      <c r="E48" s="76">
        <v>350</v>
      </c>
      <c r="F48" s="77">
        <f t="shared" si="3"/>
        <v>0</v>
      </c>
      <c r="H48" s="78">
        <v>3000</v>
      </c>
      <c r="I48" s="79">
        <f t="shared" si="5"/>
        <v>0</v>
      </c>
      <c r="J48" s="77">
        <f t="shared" si="6"/>
        <v>0</v>
      </c>
    </row>
    <row r="49" spans="3:10" ht="16" x14ac:dyDescent="0.2">
      <c r="C49" s="75" t="s">
        <v>46</v>
      </c>
      <c r="D49" s="165"/>
      <c r="E49" s="76">
        <v>150</v>
      </c>
      <c r="F49" s="77">
        <f t="shared" si="3"/>
        <v>0</v>
      </c>
      <c r="H49" s="78">
        <v>500</v>
      </c>
      <c r="I49" s="79">
        <f t="shared" si="5"/>
        <v>0</v>
      </c>
      <c r="J49" s="77">
        <f t="shared" si="6"/>
        <v>0</v>
      </c>
    </row>
    <row r="50" spans="3:10" ht="16" x14ac:dyDescent="0.2">
      <c r="C50" s="75" t="s">
        <v>57</v>
      </c>
      <c r="D50" s="165"/>
      <c r="E50" s="76">
        <v>150</v>
      </c>
      <c r="F50" s="77">
        <f t="shared" si="3"/>
        <v>0</v>
      </c>
      <c r="H50" s="78">
        <v>900</v>
      </c>
      <c r="I50" s="79">
        <f t="shared" si="5"/>
        <v>0</v>
      </c>
      <c r="J50" s="77">
        <f t="shared" si="6"/>
        <v>0</v>
      </c>
    </row>
    <row r="51" spans="3:10" ht="16" x14ac:dyDescent="0.2">
      <c r="C51" s="75" t="s">
        <v>28</v>
      </c>
      <c r="D51" s="165"/>
      <c r="E51" s="76">
        <v>150</v>
      </c>
      <c r="F51" s="77">
        <f t="shared" si="3"/>
        <v>0</v>
      </c>
      <c r="H51" s="78">
        <v>500</v>
      </c>
      <c r="I51" s="79">
        <f t="shared" si="5"/>
        <v>0</v>
      </c>
      <c r="J51" s="77">
        <f t="shared" si="6"/>
        <v>0</v>
      </c>
    </row>
    <row r="52" spans="3:10" ht="16" x14ac:dyDescent="0.2">
      <c r="C52" s="75" t="s">
        <v>13</v>
      </c>
      <c r="D52" s="165"/>
      <c r="E52" s="76">
        <v>100</v>
      </c>
      <c r="F52" s="77">
        <f t="shared" si="3"/>
        <v>0</v>
      </c>
      <c r="H52" s="78">
        <v>600</v>
      </c>
      <c r="I52" s="79">
        <f t="shared" si="5"/>
        <v>0</v>
      </c>
      <c r="J52" s="77">
        <f t="shared" si="6"/>
        <v>0</v>
      </c>
    </row>
    <row r="53" spans="3:10" ht="16" x14ac:dyDescent="0.2">
      <c r="C53" s="75" t="s">
        <v>3</v>
      </c>
      <c r="D53" s="165"/>
      <c r="E53" s="76">
        <v>150</v>
      </c>
      <c r="F53" s="77">
        <f t="shared" si="3"/>
        <v>0</v>
      </c>
      <c r="H53" s="78">
        <v>500</v>
      </c>
      <c r="I53" s="79">
        <f t="shared" si="5"/>
        <v>0</v>
      </c>
      <c r="J53" s="77">
        <f t="shared" si="6"/>
        <v>0</v>
      </c>
    </row>
    <row r="54" spans="3:10" ht="16" x14ac:dyDescent="0.2">
      <c r="C54" s="101" t="s">
        <v>2</v>
      </c>
      <c r="D54" s="167"/>
      <c r="E54" s="144">
        <v>150</v>
      </c>
      <c r="F54" s="102">
        <f t="shared" si="3"/>
        <v>0</v>
      </c>
      <c r="H54" s="90">
        <v>1500</v>
      </c>
      <c r="I54" s="91">
        <f t="shared" si="5"/>
        <v>0</v>
      </c>
      <c r="J54" s="92">
        <f t="shared" si="6"/>
        <v>0</v>
      </c>
    </row>
    <row r="55" spans="3:10" ht="16" x14ac:dyDescent="0.2">
      <c r="C55" s="70" t="s">
        <v>29</v>
      </c>
      <c r="D55" s="173"/>
      <c r="E55" s="71"/>
      <c r="F55" s="72"/>
      <c r="H55" s="93" t="s">
        <v>29</v>
      </c>
      <c r="I55" s="94"/>
      <c r="J55" s="95"/>
    </row>
    <row r="56" spans="3:10" ht="16" x14ac:dyDescent="0.2">
      <c r="C56" s="83" t="s">
        <v>9</v>
      </c>
      <c r="D56" s="166"/>
      <c r="E56" s="84">
        <v>230</v>
      </c>
      <c r="F56" s="85">
        <f t="shared" ref="F56:F67" si="7">+D56*E56</f>
        <v>0</v>
      </c>
      <c r="H56" s="86">
        <v>1300</v>
      </c>
      <c r="I56" s="87">
        <f t="shared" ref="I56:I67" si="8">+D56</f>
        <v>0</v>
      </c>
      <c r="J56" s="85">
        <f t="shared" ref="J56:J67" si="9">+H56*I56</f>
        <v>0</v>
      </c>
    </row>
    <row r="57" spans="3:10" ht="16" x14ac:dyDescent="0.2">
      <c r="C57" s="75" t="s">
        <v>30</v>
      </c>
      <c r="D57" s="165"/>
      <c r="E57" s="76">
        <v>230</v>
      </c>
      <c r="F57" s="77">
        <f t="shared" si="7"/>
        <v>0</v>
      </c>
      <c r="H57" s="78">
        <v>1300</v>
      </c>
      <c r="I57" s="79">
        <f t="shared" si="8"/>
        <v>0</v>
      </c>
      <c r="J57" s="77">
        <f t="shared" si="9"/>
        <v>0</v>
      </c>
    </row>
    <row r="58" spans="3:10" ht="16" x14ac:dyDescent="0.2">
      <c r="C58" s="75" t="s">
        <v>152</v>
      </c>
      <c r="D58" s="165"/>
      <c r="E58" s="76">
        <v>230</v>
      </c>
      <c r="F58" s="77">
        <f t="shared" si="7"/>
        <v>0</v>
      </c>
      <c r="H58" s="78">
        <v>1300</v>
      </c>
      <c r="I58" s="79">
        <f t="shared" si="8"/>
        <v>0</v>
      </c>
      <c r="J58" s="77">
        <f t="shared" si="9"/>
        <v>0</v>
      </c>
    </row>
    <row r="59" spans="3:10" ht="16" x14ac:dyDescent="0.2">
      <c r="C59" s="75" t="s">
        <v>7</v>
      </c>
      <c r="D59" s="165"/>
      <c r="E59" s="76">
        <v>230</v>
      </c>
      <c r="F59" s="77">
        <f t="shared" si="7"/>
        <v>0</v>
      </c>
      <c r="H59" s="78">
        <v>1300</v>
      </c>
      <c r="I59" s="79">
        <f t="shared" si="8"/>
        <v>0</v>
      </c>
      <c r="J59" s="77">
        <f t="shared" si="9"/>
        <v>0</v>
      </c>
    </row>
    <row r="60" spans="3:10" ht="16" x14ac:dyDescent="0.2">
      <c r="C60" s="75" t="s">
        <v>40</v>
      </c>
      <c r="D60" s="165"/>
      <c r="E60" s="76">
        <v>230</v>
      </c>
      <c r="F60" s="77">
        <f t="shared" si="7"/>
        <v>0</v>
      </c>
      <c r="H60" s="78">
        <v>1300</v>
      </c>
      <c r="I60" s="79">
        <f t="shared" si="8"/>
        <v>0</v>
      </c>
      <c r="J60" s="77">
        <f t="shared" si="9"/>
        <v>0</v>
      </c>
    </row>
    <row r="61" spans="3:10" ht="16" x14ac:dyDescent="0.2">
      <c r="C61" s="75" t="s">
        <v>8</v>
      </c>
      <c r="D61" s="165"/>
      <c r="E61" s="76">
        <v>230</v>
      </c>
      <c r="F61" s="77">
        <f t="shared" si="7"/>
        <v>0</v>
      </c>
      <c r="H61" s="78">
        <v>1300</v>
      </c>
      <c r="I61" s="79">
        <f t="shared" si="8"/>
        <v>0</v>
      </c>
      <c r="J61" s="77">
        <f t="shared" si="9"/>
        <v>0</v>
      </c>
    </row>
    <row r="62" spans="3:10" ht="16" x14ac:dyDescent="0.2">
      <c r="C62" s="75" t="s">
        <v>154</v>
      </c>
      <c r="D62" s="165"/>
      <c r="E62" s="76">
        <v>230</v>
      </c>
      <c r="F62" s="77">
        <f t="shared" si="7"/>
        <v>0</v>
      </c>
      <c r="H62" s="78">
        <v>1300</v>
      </c>
      <c r="I62" s="79">
        <f t="shared" si="8"/>
        <v>0</v>
      </c>
      <c r="J62" s="77">
        <f t="shared" si="9"/>
        <v>0</v>
      </c>
    </row>
    <row r="63" spans="3:10" ht="16" x14ac:dyDescent="0.2">
      <c r="C63" s="75" t="s">
        <v>176</v>
      </c>
      <c r="D63" s="165"/>
      <c r="E63" s="76">
        <v>230</v>
      </c>
      <c r="F63" s="77">
        <f t="shared" si="7"/>
        <v>0</v>
      </c>
      <c r="H63" s="78">
        <v>1300</v>
      </c>
      <c r="I63" s="79">
        <f t="shared" si="8"/>
        <v>0</v>
      </c>
      <c r="J63" s="77">
        <f t="shared" si="9"/>
        <v>0</v>
      </c>
    </row>
    <row r="64" spans="3:10" ht="16" x14ac:dyDescent="0.2">
      <c r="C64" s="75" t="s">
        <v>5</v>
      </c>
      <c r="D64" s="165"/>
      <c r="E64" s="76">
        <v>230</v>
      </c>
      <c r="F64" s="77">
        <f t="shared" si="7"/>
        <v>0</v>
      </c>
      <c r="H64" s="78">
        <v>1300</v>
      </c>
      <c r="I64" s="79">
        <f t="shared" si="8"/>
        <v>0</v>
      </c>
      <c r="J64" s="77">
        <f t="shared" si="9"/>
        <v>0</v>
      </c>
    </row>
    <row r="65" spans="2:11" ht="16" x14ac:dyDescent="0.2">
      <c r="B65"/>
      <c r="C65" s="75" t="s">
        <v>6</v>
      </c>
      <c r="D65" s="165"/>
      <c r="E65" s="76">
        <v>230</v>
      </c>
      <c r="F65" s="77">
        <f t="shared" si="7"/>
        <v>0</v>
      </c>
      <c r="H65" s="78">
        <v>1300</v>
      </c>
      <c r="I65" s="79">
        <f t="shared" si="8"/>
        <v>0</v>
      </c>
      <c r="J65" s="77">
        <f t="shared" si="9"/>
        <v>0</v>
      </c>
      <c r="K65"/>
    </row>
    <row r="66" spans="2:11" ht="16" x14ac:dyDescent="0.2">
      <c r="B66"/>
      <c r="C66" s="96" t="s">
        <v>83</v>
      </c>
      <c r="D66" s="165"/>
      <c r="E66" s="76">
        <v>600</v>
      </c>
      <c r="F66" s="77">
        <f t="shared" si="7"/>
        <v>0</v>
      </c>
      <c r="H66" s="78">
        <v>1500</v>
      </c>
      <c r="I66" s="79">
        <f t="shared" si="8"/>
        <v>0</v>
      </c>
      <c r="J66" s="77">
        <f t="shared" si="9"/>
        <v>0</v>
      </c>
      <c r="K66"/>
    </row>
    <row r="67" spans="2:11" ht="16" x14ac:dyDescent="0.2">
      <c r="B67"/>
      <c r="C67" s="97" t="s">
        <v>84</v>
      </c>
      <c r="D67" s="168"/>
      <c r="E67" s="88">
        <v>600</v>
      </c>
      <c r="F67" s="89">
        <f t="shared" si="7"/>
        <v>0</v>
      </c>
      <c r="H67" s="78">
        <v>1500</v>
      </c>
      <c r="I67" s="79">
        <f t="shared" si="8"/>
        <v>0</v>
      </c>
      <c r="J67" s="77">
        <f t="shared" si="9"/>
        <v>0</v>
      </c>
      <c r="K67"/>
    </row>
    <row r="68" spans="2:11" ht="16" x14ac:dyDescent="0.2">
      <c r="C68" s="105" t="s">
        <v>31</v>
      </c>
      <c r="D68" s="174"/>
      <c r="E68" s="106"/>
      <c r="F68" s="107"/>
      <c r="H68" s="98" t="s">
        <v>31</v>
      </c>
      <c r="I68" s="99"/>
      <c r="J68" s="100"/>
    </row>
    <row r="69" spans="2:11" ht="16" x14ac:dyDescent="0.2">
      <c r="C69" s="75" t="s">
        <v>32</v>
      </c>
      <c r="D69" s="169"/>
      <c r="E69" s="76">
        <v>250</v>
      </c>
      <c r="F69" s="77">
        <f t="shared" ref="F69:F83" si="10">+D69*E69</f>
        <v>0</v>
      </c>
      <c r="H69" s="78">
        <v>1990</v>
      </c>
      <c r="I69" s="79">
        <f>+D69</f>
        <v>0</v>
      </c>
      <c r="J69" s="77">
        <f>+H69*I69</f>
        <v>0</v>
      </c>
    </row>
    <row r="70" spans="2:11" ht="16" x14ac:dyDescent="0.2">
      <c r="C70" s="75" t="s">
        <v>163</v>
      </c>
      <c r="D70" s="169"/>
      <c r="E70" s="76">
        <v>350</v>
      </c>
      <c r="F70" s="77">
        <f t="shared" si="10"/>
        <v>0</v>
      </c>
      <c r="H70" s="78">
        <v>1990</v>
      </c>
      <c r="I70" s="79">
        <f t="shared" ref="I70:I83" si="11">+D70</f>
        <v>0</v>
      </c>
      <c r="J70" s="77"/>
    </row>
    <row r="71" spans="2:11" ht="16" x14ac:dyDescent="0.2">
      <c r="C71" s="75" t="s">
        <v>145</v>
      </c>
      <c r="D71" s="169"/>
      <c r="E71" s="76">
        <v>350</v>
      </c>
      <c r="F71" s="77">
        <f t="shared" si="10"/>
        <v>0</v>
      </c>
      <c r="H71" s="78">
        <v>1990</v>
      </c>
      <c r="I71" s="79">
        <f t="shared" si="11"/>
        <v>0</v>
      </c>
      <c r="J71" s="77"/>
    </row>
    <row r="72" spans="2:11" ht="16" x14ac:dyDescent="0.2">
      <c r="C72" s="75" t="s">
        <v>33</v>
      </c>
      <c r="D72" s="165"/>
      <c r="E72" s="76">
        <v>250</v>
      </c>
      <c r="F72" s="77">
        <f t="shared" si="10"/>
        <v>0</v>
      </c>
      <c r="H72" s="78">
        <v>1690</v>
      </c>
      <c r="I72" s="79">
        <f t="shared" si="11"/>
        <v>0</v>
      </c>
      <c r="J72" s="77">
        <f t="shared" ref="J72:J83" si="12">+H72*I72</f>
        <v>0</v>
      </c>
    </row>
    <row r="73" spans="2:11" ht="16" x14ac:dyDescent="0.2">
      <c r="C73" s="75" t="s">
        <v>4</v>
      </c>
      <c r="D73" s="165"/>
      <c r="E73" s="76">
        <v>250</v>
      </c>
      <c r="F73" s="77">
        <f t="shared" si="10"/>
        <v>0</v>
      </c>
      <c r="H73" s="78">
        <v>1200</v>
      </c>
      <c r="I73" s="79">
        <f t="shared" si="11"/>
        <v>0</v>
      </c>
      <c r="J73" s="77">
        <f t="shared" si="12"/>
        <v>0</v>
      </c>
    </row>
    <row r="74" spans="2:11" ht="16" x14ac:dyDescent="0.2">
      <c r="C74" s="75" t="s">
        <v>15</v>
      </c>
      <c r="D74" s="165"/>
      <c r="E74" s="76">
        <v>250</v>
      </c>
      <c r="F74" s="77">
        <f t="shared" si="10"/>
        <v>0</v>
      </c>
      <c r="H74" s="78">
        <v>1800</v>
      </c>
      <c r="I74" s="79">
        <f t="shared" si="11"/>
        <v>0</v>
      </c>
      <c r="J74" s="77">
        <f t="shared" si="12"/>
        <v>0</v>
      </c>
    </row>
    <row r="75" spans="2:11" ht="16" x14ac:dyDescent="0.2">
      <c r="C75" s="75" t="s">
        <v>16</v>
      </c>
      <c r="D75" s="165"/>
      <c r="E75" s="76">
        <v>250</v>
      </c>
      <c r="F75" s="77">
        <f t="shared" si="10"/>
        <v>0</v>
      </c>
      <c r="H75" s="78">
        <v>1000</v>
      </c>
      <c r="I75" s="79">
        <f t="shared" si="11"/>
        <v>0</v>
      </c>
      <c r="J75" s="77">
        <f t="shared" si="12"/>
        <v>0</v>
      </c>
    </row>
    <row r="76" spans="2:11" ht="16" x14ac:dyDescent="0.2">
      <c r="C76" s="75" t="s">
        <v>20</v>
      </c>
      <c r="D76" s="165"/>
      <c r="E76" s="76">
        <v>250</v>
      </c>
      <c r="F76" s="77">
        <f t="shared" si="10"/>
        <v>0</v>
      </c>
      <c r="H76" s="78">
        <v>1300</v>
      </c>
      <c r="I76" s="79">
        <f t="shared" si="11"/>
        <v>0</v>
      </c>
      <c r="J76" s="77">
        <f t="shared" si="12"/>
        <v>0</v>
      </c>
    </row>
    <row r="77" spans="2:11" ht="16" x14ac:dyDescent="0.2">
      <c r="C77" s="75" t="s">
        <v>19</v>
      </c>
      <c r="D77" s="165"/>
      <c r="E77" s="76">
        <v>150</v>
      </c>
      <c r="F77" s="77">
        <f t="shared" si="10"/>
        <v>0</v>
      </c>
      <c r="H77" s="78">
        <v>500</v>
      </c>
      <c r="I77" s="79">
        <f t="shared" si="11"/>
        <v>0</v>
      </c>
      <c r="J77" s="77">
        <f t="shared" si="12"/>
        <v>0</v>
      </c>
    </row>
    <row r="78" spans="2:11" ht="16" x14ac:dyDescent="0.2">
      <c r="C78" s="75" t="s">
        <v>53</v>
      </c>
      <c r="D78" s="165"/>
      <c r="E78" s="76">
        <v>150</v>
      </c>
      <c r="F78" s="77">
        <f t="shared" si="10"/>
        <v>0</v>
      </c>
      <c r="H78" s="78">
        <v>500</v>
      </c>
      <c r="I78" s="79">
        <f t="shared" si="11"/>
        <v>0</v>
      </c>
      <c r="J78" s="77">
        <f t="shared" si="12"/>
        <v>0</v>
      </c>
    </row>
    <row r="79" spans="2:11" ht="16" x14ac:dyDescent="0.2">
      <c r="C79" s="75" t="s">
        <v>160</v>
      </c>
      <c r="D79" s="165"/>
      <c r="E79" s="76">
        <v>600</v>
      </c>
      <c r="F79" s="77">
        <f t="shared" si="10"/>
        <v>0</v>
      </c>
      <c r="H79" s="78">
        <v>3000</v>
      </c>
      <c r="I79" s="79">
        <f t="shared" si="11"/>
        <v>0</v>
      </c>
      <c r="J79" s="77">
        <f t="shared" si="12"/>
        <v>0</v>
      </c>
    </row>
    <row r="80" spans="2:11" ht="16" x14ac:dyDescent="0.2">
      <c r="C80" s="75" t="s">
        <v>161</v>
      </c>
      <c r="D80" s="165"/>
      <c r="E80" s="76">
        <v>1200</v>
      </c>
      <c r="F80" s="77">
        <f t="shared" si="10"/>
        <v>0</v>
      </c>
      <c r="H80" s="78">
        <v>6000</v>
      </c>
      <c r="I80" s="79">
        <f t="shared" si="11"/>
        <v>0</v>
      </c>
      <c r="J80" s="77">
        <f t="shared" si="12"/>
        <v>0</v>
      </c>
    </row>
    <row r="81" spans="3:10" ht="16" x14ac:dyDescent="0.2">
      <c r="C81" s="75" t="s">
        <v>162</v>
      </c>
      <c r="D81" s="165"/>
      <c r="E81" s="76">
        <v>1200</v>
      </c>
      <c r="F81" s="77">
        <f t="shared" si="10"/>
        <v>0</v>
      </c>
      <c r="H81" s="78">
        <v>10000</v>
      </c>
      <c r="I81" s="79">
        <f t="shared" si="11"/>
        <v>0</v>
      </c>
      <c r="J81" s="77">
        <f t="shared" si="12"/>
        <v>0</v>
      </c>
    </row>
    <row r="82" spans="3:10" ht="16" x14ac:dyDescent="0.2">
      <c r="C82" s="75" t="s">
        <v>52</v>
      </c>
      <c r="D82" s="165"/>
      <c r="E82" s="76">
        <v>2500</v>
      </c>
      <c r="F82" s="77">
        <f t="shared" si="10"/>
        <v>0</v>
      </c>
      <c r="H82" s="78">
        <v>10000</v>
      </c>
      <c r="I82" s="79">
        <f t="shared" si="11"/>
        <v>0</v>
      </c>
      <c r="J82" s="77">
        <f t="shared" si="12"/>
        <v>0</v>
      </c>
    </row>
    <row r="83" spans="3:10" ht="16" x14ac:dyDescent="0.2">
      <c r="C83" s="75" t="s">
        <v>47</v>
      </c>
      <c r="D83" s="165"/>
      <c r="E83" s="76">
        <v>400</v>
      </c>
      <c r="F83" s="77">
        <f t="shared" si="10"/>
        <v>0</v>
      </c>
      <c r="H83" s="103">
        <v>2700</v>
      </c>
      <c r="I83" s="104">
        <f t="shared" si="11"/>
        <v>0</v>
      </c>
      <c r="J83" s="89">
        <f t="shared" si="12"/>
        <v>0</v>
      </c>
    </row>
    <row r="84" spans="3:10" ht="16" x14ac:dyDescent="0.2">
      <c r="C84" s="105" t="s">
        <v>58</v>
      </c>
      <c r="D84" s="175"/>
      <c r="E84" s="106"/>
      <c r="F84" s="107"/>
      <c r="H84" s="105" t="s">
        <v>58</v>
      </c>
      <c r="I84" s="99"/>
      <c r="J84" s="100"/>
    </row>
    <row r="85" spans="3:10" ht="16" x14ac:dyDescent="0.2">
      <c r="C85" s="75" t="s">
        <v>177</v>
      </c>
      <c r="D85" s="165"/>
      <c r="E85" s="76">
        <v>2500</v>
      </c>
      <c r="F85" s="77">
        <f>+D85*E85</f>
        <v>0</v>
      </c>
      <c r="H85" s="78">
        <v>40000</v>
      </c>
      <c r="I85" s="79">
        <f>+D85</f>
        <v>0</v>
      </c>
      <c r="J85" s="77">
        <f>+H85*I85</f>
        <v>0</v>
      </c>
    </row>
    <row r="86" spans="3:10" ht="16" x14ac:dyDescent="0.2">
      <c r="C86" s="75" t="s">
        <v>59</v>
      </c>
      <c r="D86" s="165"/>
      <c r="E86" s="76">
        <v>1000</v>
      </c>
      <c r="F86" s="77">
        <f>+D86*E86</f>
        <v>0</v>
      </c>
      <c r="H86" s="78">
        <v>140000</v>
      </c>
      <c r="I86" s="79">
        <f>+D86</f>
        <v>0</v>
      </c>
      <c r="J86" s="77">
        <f>+H86*I86</f>
        <v>0</v>
      </c>
    </row>
    <row r="87" spans="3:10" ht="16" x14ac:dyDescent="0.2">
      <c r="C87" s="75" t="s">
        <v>18</v>
      </c>
      <c r="D87" s="165"/>
      <c r="E87" s="76">
        <v>500</v>
      </c>
      <c r="F87" s="77">
        <f>+D87*E87</f>
        <v>0</v>
      </c>
      <c r="H87" s="78">
        <v>5000</v>
      </c>
      <c r="I87" s="79">
        <f>+D87</f>
        <v>0</v>
      </c>
      <c r="J87" s="77">
        <f>+H87*I87</f>
        <v>0</v>
      </c>
    </row>
    <row r="88" spans="3:10" ht="16" x14ac:dyDescent="0.2">
      <c r="C88" s="75" t="s">
        <v>54</v>
      </c>
      <c r="D88" s="165"/>
      <c r="E88" s="76">
        <v>1000</v>
      </c>
      <c r="F88" s="77">
        <f>+D88*E88</f>
        <v>0</v>
      </c>
      <c r="H88" s="78">
        <v>6000</v>
      </c>
      <c r="I88" s="79">
        <f>+D88</f>
        <v>0</v>
      </c>
      <c r="J88" s="77">
        <f>+H88*I88</f>
        <v>0</v>
      </c>
    </row>
    <row r="89" spans="3:10" ht="16" x14ac:dyDescent="0.2">
      <c r="C89" s="75" t="s">
        <v>43</v>
      </c>
      <c r="D89" s="165"/>
      <c r="E89" s="76">
        <v>500</v>
      </c>
      <c r="F89" s="77">
        <f>+D89*E89</f>
        <v>0</v>
      </c>
      <c r="H89" s="103">
        <v>3000</v>
      </c>
      <c r="I89" s="104">
        <f>+D89</f>
        <v>0</v>
      </c>
      <c r="J89" s="89">
        <f>+H89*I89</f>
        <v>0</v>
      </c>
    </row>
    <row r="90" spans="3:10" ht="16" x14ac:dyDescent="0.2">
      <c r="C90" s="108" t="s">
        <v>34</v>
      </c>
      <c r="D90" s="181"/>
      <c r="E90" s="109"/>
      <c r="F90" s="110"/>
      <c r="H90" s="182" t="s">
        <v>34</v>
      </c>
      <c r="I90" s="183"/>
      <c r="J90" s="184"/>
    </row>
    <row r="91" spans="3:10" ht="16" x14ac:dyDescent="0.2">
      <c r="C91" s="83" t="s">
        <v>62</v>
      </c>
      <c r="D91" s="166"/>
      <c r="E91" s="84">
        <v>40000</v>
      </c>
      <c r="F91" s="85">
        <f t="shared" ref="F91:F101" si="13">+D91*E91</f>
        <v>0</v>
      </c>
      <c r="H91" s="86">
        <v>180000</v>
      </c>
      <c r="I91" s="87">
        <f>+D91</f>
        <v>0</v>
      </c>
      <c r="J91" s="85">
        <f>+H91*I91</f>
        <v>0</v>
      </c>
    </row>
    <row r="92" spans="3:10" ht="16" x14ac:dyDescent="0.2">
      <c r="C92" s="220" t="s">
        <v>174</v>
      </c>
      <c r="D92" s="169"/>
      <c r="E92" s="212">
        <v>25000</v>
      </c>
      <c r="F92" s="187">
        <f t="shared" si="13"/>
        <v>0</v>
      </c>
      <c r="H92" s="185">
        <v>90000</v>
      </c>
      <c r="I92" s="186">
        <f>+D92</f>
        <v>0</v>
      </c>
      <c r="J92" s="187">
        <f>+H92*I92</f>
        <v>0</v>
      </c>
    </row>
    <row r="93" spans="3:10" ht="16" x14ac:dyDescent="0.2">
      <c r="C93" s="75" t="s">
        <v>80</v>
      </c>
      <c r="D93" s="165"/>
      <c r="E93" s="76">
        <v>15000</v>
      </c>
      <c r="F93" s="77">
        <f t="shared" si="13"/>
        <v>0</v>
      </c>
      <c r="H93" s="78">
        <v>140000</v>
      </c>
      <c r="I93" s="79">
        <f t="shared" ref="I93:I99" si="14">+D93</f>
        <v>0</v>
      </c>
      <c r="J93" s="77">
        <f t="shared" ref="J93:J101" si="15">+H93*I93</f>
        <v>0</v>
      </c>
    </row>
    <row r="94" spans="3:10" ht="16" x14ac:dyDescent="0.2">
      <c r="C94" s="75" t="s">
        <v>61</v>
      </c>
      <c r="D94" s="165"/>
      <c r="E94" s="76">
        <v>7000</v>
      </c>
      <c r="F94" s="77">
        <f t="shared" si="13"/>
        <v>0</v>
      </c>
      <c r="H94" s="78">
        <v>80000</v>
      </c>
      <c r="I94" s="79">
        <f t="shared" si="14"/>
        <v>0</v>
      </c>
      <c r="J94" s="77">
        <f t="shared" si="15"/>
        <v>0</v>
      </c>
    </row>
    <row r="95" spans="3:10" ht="16" x14ac:dyDescent="0.2">
      <c r="C95" s="75" t="s">
        <v>60</v>
      </c>
      <c r="D95" s="165"/>
      <c r="E95" s="76">
        <v>15000</v>
      </c>
      <c r="F95" s="77">
        <f t="shared" si="13"/>
        <v>0</v>
      </c>
      <c r="H95" s="78">
        <v>300000</v>
      </c>
      <c r="I95" s="79">
        <f t="shared" si="14"/>
        <v>0</v>
      </c>
      <c r="J95" s="77">
        <f t="shared" si="15"/>
        <v>0</v>
      </c>
    </row>
    <row r="96" spans="3:10" ht="16" x14ac:dyDescent="0.2">
      <c r="C96" s="75" t="s">
        <v>44</v>
      </c>
      <c r="D96" s="165"/>
      <c r="E96" s="76">
        <v>35000</v>
      </c>
      <c r="F96" s="77">
        <f t="shared" si="13"/>
        <v>0</v>
      </c>
      <c r="H96" s="78">
        <v>250000</v>
      </c>
      <c r="I96" s="79">
        <f t="shared" si="14"/>
        <v>0</v>
      </c>
      <c r="J96" s="77">
        <f t="shared" si="15"/>
        <v>0</v>
      </c>
    </row>
    <row r="97" spans="3:10" ht="16" x14ac:dyDescent="0.2">
      <c r="C97" s="75" t="s">
        <v>35</v>
      </c>
      <c r="D97" s="165"/>
      <c r="E97" s="76">
        <v>35000</v>
      </c>
      <c r="F97" s="77">
        <f t="shared" si="13"/>
        <v>0</v>
      </c>
      <c r="H97" s="78">
        <v>250000</v>
      </c>
      <c r="I97" s="79">
        <f t="shared" si="14"/>
        <v>0</v>
      </c>
      <c r="J97" s="77">
        <f t="shared" si="15"/>
        <v>0</v>
      </c>
    </row>
    <row r="98" spans="3:10" ht="16" x14ac:dyDescent="0.2">
      <c r="C98" s="75" t="s">
        <v>50</v>
      </c>
      <c r="D98" s="165"/>
      <c r="E98" s="76">
        <v>20000</v>
      </c>
      <c r="F98" s="77">
        <f t="shared" si="13"/>
        <v>0</v>
      </c>
      <c r="H98" s="78">
        <v>140000</v>
      </c>
      <c r="I98" s="79">
        <f t="shared" si="14"/>
        <v>0</v>
      </c>
      <c r="J98" s="77">
        <f t="shared" si="15"/>
        <v>0</v>
      </c>
    </row>
    <row r="99" spans="3:10" ht="16" x14ac:dyDescent="0.2">
      <c r="C99" s="75" t="s">
        <v>45</v>
      </c>
      <c r="D99" s="165"/>
      <c r="E99" s="76">
        <v>60000</v>
      </c>
      <c r="F99" s="77">
        <f t="shared" si="13"/>
        <v>0</v>
      </c>
      <c r="H99" s="78">
        <v>180000</v>
      </c>
      <c r="I99" s="79">
        <f t="shared" si="14"/>
        <v>0</v>
      </c>
      <c r="J99" s="77">
        <f t="shared" si="15"/>
        <v>0</v>
      </c>
    </row>
    <row r="100" spans="3:10" ht="16" x14ac:dyDescent="0.2">
      <c r="C100" s="75" t="s">
        <v>182</v>
      </c>
      <c r="D100" s="165"/>
      <c r="E100" s="76">
        <v>40000</v>
      </c>
      <c r="F100" s="77">
        <f t="shared" si="13"/>
        <v>0</v>
      </c>
      <c r="H100" s="78">
        <v>170000</v>
      </c>
      <c r="I100" s="79">
        <v>0</v>
      </c>
      <c r="J100" s="77">
        <f t="shared" si="15"/>
        <v>0</v>
      </c>
    </row>
    <row r="101" spans="3:10" ht="16" x14ac:dyDescent="0.2">
      <c r="C101" s="111" t="s">
        <v>121</v>
      </c>
      <c r="D101" s="167"/>
      <c r="E101" s="88">
        <v>50000</v>
      </c>
      <c r="F101" s="89">
        <f t="shared" si="13"/>
        <v>0</v>
      </c>
      <c r="H101" s="103">
        <v>200000</v>
      </c>
      <c r="I101" s="104">
        <f>+D101</f>
        <v>0</v>
      </c>
      <c r="J101" s="89">
        <f t="shared" si="15"/>
        <v>0</v>
      </c>
    </row>
    <row r="102" spans="3:10" ht="16" x14ac:dyDescent="0.2">
      <c r="C102" s="176" t="s">
        <v>48</v>
      </c>
      <c r="D102" s="177"/>
      <c r="E102" s="178"/>
      <c r="F102" s="179"/>
      <c r="H102" s="182" t="s">
        <v>48</v>
      </c>
      <c r="I102" s="183"/>
      <c r="J102" s="184"/>
    </row>
    <row r="103" spans="3:10" ht="16" x14ac:dyDescent="0.2">
      <c r="C103" s="83" t="s">
        <v>24</v>
      </c>
      <c r="D103" s="198"/>
      <c r="E103" s="84">
        <v>500</v>
      </c>
      <c r="F103" s="85">
        <f t="shared" ref="F103:F113" si="16">+D103*E103</f>
        <v>0</v>
      </c>
      <c r="H103" s="86">
        <v>4000</v>
      </c>
      <c r="I103" s="87">
        <f>+D103</f>
        <v>0</v>
      </c>
      <c r="J103" s="85">
        <f>+H103*I103</f>
        <v>0</v>
      </c>
    </row>
    <row r="104" spans="3:10" ht="16" x14ac:dyDescent="0.2">
      <c r="C104" s="75" t="s">
        <v>10</v>
      </c>
      <c r="D104" s="197"/>
      <c r="E104" s="76">
        <v>450</v>
      </c>
      <c r="F104" s="77">
        <f t="shared" si="16"/>
        <v>0</v>
      </c>
      <c r="H104" s="78">
        <v>3000</v>
      </c>
      <c r="I104" s="79">
        <f>+D104</f>
        <v>0</v>
      </c>
      <c r="J104" s="77">
        <f>+H104*I104</f>
        <v>0</v>
      </c>
    </row>
    <row r="105" spans="3:10" ht="16" x14ac:dyDescent="0.2">
      <c r="C105" s="75" t="s">
        <v>36</v>
      </c>
      <c r="D105" s="197"/>
      <c r="E105" s="76">
        <v>1500</v>
      </c>
      <c r="F105" s="77">
        <f t="shared" si="16"/>
        <v>0</v>
      </c>
      <c r="H105" s="78">
        <v>15000</v>
      </c>
      <c r="I105" s="79">
        <f>+D105</f>
        <v>0</v>
      </c>
      <c r="J105" s="77">
        <f>+H105*I105</f>
        <v>0</v>
      </c>
    </row>
    <row r="106" spans="3:10" ht="16" x14ac:dyDescent="0.2">
      <c r="C106" s="75" t="s">
        <v>170</v>
      </c>
      <c r="D106" s="197"/>
      <c r="E106" s="76">
        <v>1200</v>
      </c>
      <c r="F106" s="77">
        <f t="shared" si="16"/>
        <v>0</v>
      </c>
      <c r="H106" s="78">
        <v>12000</v>
      </c>
      <c r="I106" s="79"/>
      <c r="J106" s="77"/>
    </row>
    <row r="107" spans="3:10" ht="16" x14ac:dyDescent="0.2">
      <c r="C107" s="75" t="s">
        <v>55</v>
      </c>
      <c r="D107" s="197"/>
      <c r="E107" s="76">
        <v>2500</v>
      </c>
      <c r="F107" s="77">
        <f t="shared" si="16"/>
        <v>0</v>
      </c>
      <c r="H107" s="78">
        <v>60000</v>
      </c>
      <c r="I107" s="79">
        <f t="shared" ref="I107:I113" si="17">+D107</f>
        <v>0</v>
      </c>
      <c r="J107" s="77">
        <f t="shared" ref="J107:J113" si="18">+H107*I107</f>
        <v>0</v>
      </c>
    </row>
    <row r="108" spans="3:10" ht="16" x14ac:dyDescent="0.2">
      <c r="C108" s="75" t="s">
        <v>95</v>
      </c>
      <c r="D108" s="197"/>
      <c r="E108" s="76">
        <v>500</v>
      </c>
      <c r="F108" s="77">
        <f t="shared" si="16"/>
        <v>0</v>
      </c>
      <c r="H108" s="78">
        <v>4000</v>
      </c>
      <c r="I108" s="79">
        <f t="shared" si="17"/>
        <v>0</v>
      </c>
      <c r="J108" s="77">
        <f t="shared" si="18"/>
        <v>0</v>
      </c>
    </row>
    <row r="109" spans="3:10" ht="16" x14ac:dyDescent="0.2">
      <c r="C109" s="75" t="s">
        <v>37</v>
      </c>
      <c r="D109" s="197"/>
      <c r="E109" s="76">
        <v>5000</v>
      </c>
      <c r="F109" s="77">
        <f t="shared" si="16"/>
        <v>0</v>
      </c>
      <c r="H109" s="78">
        <v>40000</v>
      </c>
      <c r="I109" s="79">
        <f t="shared" si="17"/>
        <v>0</v>
      </c>
      <c r="J109" s="77">
        <f t="shared" si="18"/>
        <v>0</v>
      </c>
    </row>
    <row r="110" spans="3:10" ht="16" x14ac:dyDescent="0.2">
      <c r="C110" s="75" t="s">
        <v>38</v>
      </c>
      <c r="D110" s="197"/>
      <c r="E110" s="76">
        <v>1500</v>
      </c>
      <c r="F110" s="77">
        <f t="shared" si="16"/>
        <v>0</v>
      </c>
      <c r="H110" s="78">
        <v>12000</v>
      </c>
      <c r="I110" s="79">
        <f t="shared" si="17"/>
        <v>0</v>
      </c>
      <c r="J110" s="77">
        <f t="shared" si="18"/>
        <v>0</v>
      </c>
    </row>
    <row r="111" spans="3:10" ht="16" x14ac:dyDescent="0.2">
      <c r="C111" s="75" t="s">
        <v>39</v>
      </c>
      <c r="D111" s="197"/>
      <c r="E111" s="76">
        <v>500</v>
      </c>
      <c r="F111" s="77">
        <f t="shared" si="16"/>
        <v>0</v>
      </c>
      <c r="H111" s="78">
        <v>5000</v>
      </c>
      <c r="I111" s="79">
        <f t="shared" si="17"/>
        <v>0</v>
      </c>
      <c r="J111" s="77">
        <f t="shared" si="18"/>
        <v>0</v>
      </c>
    </row>
    <row r="112" spans="3:10" ht="16" x14ac:dyDescent="0.2">
      <c r="C112" s="75" t="s">
        <v>127</v>
      </c>
      <c r="D112" s="197"/>
      <c r="E112" s="76">
        <v>10000</v>
      </c>
      <c r="F112" s="77">
        <f t="shared" si="16"/>
        <v>0</v>
      </c>
      <c r="H112" s="78">
        <v>1000</v>
      </c>
      <c r="I112" s="79">
        <f t="shared" si="17"/>
        <v>0</v>
      </c>
      <c r="J112" s="77">
        <f t="shared" si="18"/>
        <v>0</v>
      </c>
    </row>
    <row r="113" spans="3:10" ht="16" x14ac:dyDescent="0.2">
      <c r="C113" s="111" t="s">
        <v>42</v>
      </c>
      <c r="D113" s="199"/>
      <c r="E113" s="88">
        <v>150</v>
      </c>
      <c r="F113" s="89">
        <f t="shared" si="16"/>
        <v>0</v>
      </c>
      <c r="H113" s="103">
        <v>1000</v>
      </c>
      <c r="I113" s="104">
        <f t="shared" si="17"/>
        <v>0</v>
      </c>
      <c r="J113" s="89">
        <f t="shared" si="18"/>
        <v>0</v>
      </c>
    </row>
    <row r="114" spans="3:10" ht="16" x14ac:dyDescent="0.2">
      <c r="C114" s="112" t="s">
        <v>89</v>
      </c>
      <c r="D114" s="180"/>
      <c r="E114" s="113"/>
      <c r="F114" s="114"/>
      <c r="H114" s="112" t="s">
        <v>89</v>
      </c>
      <c r="I114" s="115"/>
      <c r="J114" s="116"/>
    </row>
    <row r="115" spans="3:10" ht="16" x14ac:dyDescent="0.2">
      <c r="C115" s="219" t="s">
        <v>157</v>
      </c>
      <c r="D115" s="170"/>
      <c r="E115" s="84">
        <v>70000</v>
      </c>
      <c r="F115" s="85">
        <f t="shared" ref="F115:F124" si="19">+D115*E115</f>
        <v>0</v>
      </c>
      <c r="H115" s="86">
        <v>120000</v>
      </c>
      <c r="I115" s="87">
        <f>+D115</f>
        <v>0</v>
      </c>
      <c r="J115" s="85">
        <f>+H115*I115</f>
        <v>0</v>
      </c>
    </row>
    <row r="116" spans="3:10" ht="32" x14ac:dyDescent="0.2">
      <c r="C116" s="75" t="s">
        <v>155</v>
      </c>
      <c r="D116" s="169"/>
      <c r="E116" s="212">
        <v>70000</v>
      </c>
      <c r="F116" s="187">
        <f t="shared" si="19"/>
        <v>0</v>
      </c>
      <c r="H116" s="185">
        <v>150000</v>
      </c>
      <c r="I116" s="186">
        <f t="shared" ref="I116:I118" si="20">D116</f>
        <v>0</v>
      </c>
      <c r="J116" s="187">
        <f t="shared" ref="J116:J118" si="21">+H116*I116</f>
        <v>0</v>
      </c>
    </row>
    <row r="117" spans="3:10" ht="32" x14ac:dyDescent="0.2">
      <c r="C117" s="75" t="s">
        <v>156</v>
      </c>
      <c r="D117" s="169"/>
      <c r="E117" s="212">
        <v>90000</v>
      </c>
      <c r="F117" s="187">
        <f t="shared" si="19"/>
        <v>0</v>
      </c>
      <c r="H117" s="185">
        <v>350000</v>
      </c>
      <c r="I117" s="186">
        <f t="shared" si="20"/>
        <v>0</v>
      </c>
      <c r="J117" s="187">
        <f t="shared" si="21"/>
        <v>0</v>
      </c>
    </row>
    <row r="118" spans="3:10" ht="16" x14ac:dyDescent="0.2">
      <c r="C118" s="75" t="s">
        <v>184</v>
      </c>
      <c r="D118" s="169"/>
      <c r="E118" s="212">
        <v>45000</v>
      </c>
      <c r="F118" s="187">
        <f t="shared" si="19"/>
        <v>0</v>
      </c>
      <c r="H118" s="185">
        <v>140000</v>
      </c>
      <c r="I118" s="186">
        <f t="shared" si="20"/>
        <v>0</v>
      </c>
      <c r="J118" s="187">
        <f t="shared" si="21"/>
        <v>0</v>
      </c>
    </row>
    <row r="119" spans="3:10" ht="16" x14ac:dyDescent="0.2">
      <c r="C119" s="75" t="s">
        <v>159</v>
      </c>
      <c r="D119" s="169"/>
      <c r="E119" s="212">
        <v>2500</v>
      </c>
      <c r="F119" s="187">
        <f t="shared" si="19"/>
        <v>0</v>
      </c>
      <c r="H119" s="185">
        <v>15000</v>
      </c>
      <c r="I119" s="186">
        <f>D119</f>
        <v>0</v>
      </c>
      <c r="J119" s="187">
        <f>+H119*I119</f>
        <v>0</v>
      </c>
    </row>
    <row r="120" spans="3:10" ht="16" x14ac:dyDescent="0.2">
      <c r="C120" s="75" t="s">
        <v>158</v>
      </c>
      <c r="D120" s="169"/>
      <c r="E120" s="212">
        <v>2500</v>
      </c>
      <c r="F120" s="187">
        <f t="shared" si="19"/>
        <v>0</v>
      </c>
      <c r="H120" s="185">
        <v>15000</v>
      </c>
      <c r="I120" s="186">
        <f>D120</f>
        <v>0</v>
      </c>
      <c r="J120" s="187">
        <f>+H120*I120</f>
        <v>0</v>
      </c>
    </row>
    <row r="121" spans="3:10" ht="16" x14ac:dyDescent="0.2">
      <c r="C121" s="75" t="s">
        <v>171</v>
      </c>
      <c r="D121" s="169"/>
      <c r="E121" s="212">
        <v>500</v>
      </c>
      <c r="F121" s="187">
        <f t="shared" si="19"/>
        <v>0</v>
      </c>
      <c r="H121" s="185">
        <v>3000</v>
      </c>
      <c r="I121" s="186">
        <f t="shared" ref="I121:I124" si="22">D121</f>
        <v>0</v>
      </c>
      <c r="J121" s="187">
        <f t="shared" ref="J121:J124" si="23">+H121*I121</f>
        <v>0</v>
      </c>
    </row>
    <row r="122" spans="3:10" ht="16" x14ac:dyDescent="0.2">
      <c r="C122" s="75" t="s">
        <v>172</v>
      </c>
      <c r="D122" s="169"/>
      <c r="E122" s="212">
        <v>25000</v>
      </c>
      <c r="F122" s="187">
        <f t="shared" si="19"/>
        <v>0</v>
      </c>
      <c r="H122" s="185">
        <v>25000</v>
      </c>
      <c r="I122" s="186">
        <f t="shared" si="22"/>
        <v>0</v>
      </c>
      <c r="J122" s="187">
        <f t="shared" si="23"/>
        <v>0</v>
      </c>
    </row>
    <row r="123" spans="3:10" ht="16" x14ac:dyDescent="0.2">
      <c r="C123" s="75" t="s">
        <v>175</v>
      </c>
      <c r="D123" s="169"/>
      <c r="E123" s="212">
        <v>1300</v>
      </c>
      <c r="F123" s="187">
        <f t="shared" si="19"/>
        <v>0</v>
      </c>
      <c r="H123" s="185">
        <v>8000</v>
      </c>
      <c r="I123" s="186">
        <f t="shared" si="22"/>
        <v>0</v>
      </c>
      <c r="J123" s="187">
        <f t="shared" si="23"/>
        <v>0</v>
      </c>
    </row>
    <row r="124" spans="3:10" ht="16" x14ac:dyDescent="0.2">
      <c r="C124" s="75" t="s">
        <v>173</v>
      </c>
      <c r="D124" s="169"/>
      <c r="E124" s="212">
        <v>800</v>
      </c>
      <c r="F124" s="187">
        <f t="shared" si="19"/>
        <v>0</v>
      </c>
      <c r="H124" s="185">
        <v>30000</v>
      </c>
      <c r="I124" s="186">
        <f t="shared" si="22"/>
        <v>0</v>
      </c>
      <c r="J124" s="187">
        <f t="shared" si="23"/>
        <v>0</v>
      </c>
    </row>
    <row r="125" spans="3:10" ht="16" x14ac:dyDescent="0.2">
      <c r="C125" s="75" t="s">
        <v>148</v>
      </c>
      <c r="D125" s="169"/>
      <c r="E125" s="212">
        <v>10000</v>
      </c>
      <c r="F125" s="187">
        <f>+D125*E125</f>
        <v>0</v>
      </c>
      <c r="H125" s="216">
        <v>45000</v>
      </c>
      <c r="I125" s="186">
        <f>D125</f>
        <v>0</v>
      </c>
      <c r="J125" s="187">
        <f>+H125*I125</f>
        <v>0</v>
      </c>
    </row>
    <row r="126" spans="3:10" ht="16" x14ac:dyDescent="0.2">
      <c r="C126" s="96" t="s">
        <v>144</v>
      </c>
      <c r="D126" s="168"/>
      <c r="E126" s="144">
        <v>35000</v>
      </c>
      <c r="F126" s="102">
        <f>+D126*E126</f>
        <v>0</v>
      </c>
      <c r="H126" s="214">
        <v>60000</v>
      </c>
      <c r="I126" s="215">
        <f>+D126</f>
        <v>0</v>
      </c>
      <c r="J126" s="102">
        <f>+H126*I126</f>
        <v>0</v>
      </c>
    </row>
    <row r="127" spans="3:10" ht="16" x14ac:dyDescent="0.2">
      <c r="C127" s="108" t="s">
        <v>119</v>
      </c>
      <c r="D127" s="213"/>
      <c r="E127" s="109"/>
      <c r="F127" s="110"/>
      <c r="H127" s="105" t="s">
        <v>119</v>
      </c>
      <c r="I127" s="99"/>
      <c r="J127" s="100"/>
    </row>
    <row r="128" spans="3:10" ht="16" x14ac:dyDescent="0.2">
      <c r="C128" s="83" t="s">
        <v>178</v>
      </c>
      <c r="D128" s="198"/>
      <c r="E128" s="84">
        <v>310000</v>
      </c>
      <c r="F128" s="85">
        <f>E128*D128</f>
        <v>0</v>
      </c>
      <c r="H128" s="86">
        <v>16000</v>
      </c>
      <c r="I128" s="87">
        <v>0</v>
      </c>
      <c r="J128" s="85">
        <f>H128*I128</f>
        <v>0</v>
      </c>
    </row>
    <row r="129" spans="3:12" ht="16" x14ac:dyDescent="0.2">
      <c r="C129" s="75" t="s">
        <v>181</v>
      </c>
      <c r="D129" s="197"/>
      <c r="E129" s="76">
        <v>7000</v>
      </c>
      <c r="F129" s="77">
        <f>E129*D129</f>
        <v>0</v>
      </c>
      <c r="H129" s="185">
        <v>11000</v>
      </c>
      <c r="I129" s="186">
        <f>D129</f>
        <v>0</v>
      </c>
      <c r="J129" s="187">
        <f>I129*H129</f>
        <v>0</v>
      </c>
    </row>
    <row r="130" spans="3:12" ht="16" x14ac:dyDescent="0.2">
      <c r="C130" s="75" t="s">
        <v>147</v>
      </c>
      <c r="D130" s="197"/>
      <c r="E130" s="76">
        <v>1250</v>
      </c>
      <c r="F130" s="77">
        <f>D130*E130</f>
        <v>0</v>
      </c>
      <c r="H130" s="185">
        <v>4500</v>
      </c>
      <c r="I130" s="186">
        <f>D130</f>
        <v>0</v>
      </c>
      <c r="J130" s="187">
        <f>I130*H130</f>
        <v>0</v>
      </c>
    </row>
    <row r="131" spans="3:12" ht="16" x14ac:dyDescent="0.2">
      <c r="C131" s="111" t="s">
        <v>146</v>
      </c>
      <c r="D131" s="199"/>
      <c r="E131" s="88">
        <v>1350</v>
      </c>
      <c r="F131" s="89">
        <f>+D131*E131</f>
        <v>0</v>
      </c>
      <c r="H131" s="103">
        <v>50000</v>
      </c>
      <c r="I131" s="104">
        <f>+D131</f>
        <v>0</v>
      </c>
      <c r="J131" s="89">
        <f>+H131*I131</f>
        <v>0</v>
      </c>
    </row>
    <row r="132" spans="3:12" x14ac:dyDescent="0.2">
      <c r="C132" s="117"/>
      <c r="D132" s="117"/>
      <c r="E132" s="117"/>
      <c r="F132" s="117"/>
      <c r="G132" s="117"/>
      <c r="H132" s="117"/>
      <c r="I132" s="117"/>
      <c r="J132" s="117"/>
    </row>
    <row r="133" spans="3:12" x14ac:dyDescent="0.2">
      <c r="C133" s="118" t="s">
        <v>17</v>
      </c>
      <c r="D133" s="119"/>
      <c r="E133" s="120"/>
      <c r="F133" s="120">
        <f>SUM(F20:F132)</f>
        <v>0</v>
      </c>
      <c r="G133" s="121"/>
      <c r="H133" s="122" t="s">
        <v>120</v>
      </c>
      <c r="I133" s="123"/>
      <c r="J133" s="122">
        <f>SUM(J17:J126)</f>
        <v>0</v>
      </c>
      <c r="K133" s="124"/>
    </row>
    <row r="134" spans="3:12" x14ac:dyDescent="0.2">
      <c r="C134" s="125"/>
      <c r="D134" s="126"/>
      <c r="E134" s="125"/>
      <c r="F134" s="127"/>
      <c r="G134" s="128"/>
      <c r="H134" s="127"/>
      <c r="I134" s="129"/>
      <c r="J134" s="127"/>
      <c r="K134" s="117"/>
      <c r="L134" s="56"/>
    </row>
    <row r="135" spans="3:12" x14ac:dyDescent="0.2">
      <c r="C135" s="130" t="s">
        <v>17</v>
      </c>
      <c r="D135" s="119"/>
      <c r="E135" s="130"/>
      <c r="F135" s="131">
        <f>+F133-F134</f>
        <v>0</v>
      </c>
      <c r="G135" s="128"/>
      <c r="H135" s="122" t="s">
        <v>21</v>
      </c>
      <c r="I135" s="123"/>
      <c r="J135" s="122"/>
      <c r="K135" s="117"/>
    </row>
    <row r="136" spans="3:12" s="1" customFormat="1" x14ac:dyDescent="0.2">
      <c r="C136" s="132" t="s">
        <v>130</v>
      </c>
      <c r="D136" s="126"/>
      <c r="E136" s="125"/>
      <c r="F136" s="133"/>
      <c r="G136" s="134"/>
      <c r="H136" s="135"/>
      <c r="I136" s="134"/>
      <c r="J136" s="135"/>
      <c r="K136" s="53"/>
    </row>
    <row r="137" spans="3:12" s="1" customFormat="1" x14ac:dyDescent="0.2">
      <c r="C137" s="132" t="s">
        <v>149</v>
      </c>
      <c r="D137" s="126"/>
      <c r="E137" s="125"/>
      <c r="F137" s="133">
        <v>60000</v>
      </c>
      <c r="G137" s="134"/>
      <c r="H137" s="135"/>
      <c r="I137" s="134"/>
      <c r="J137" s="135"/>
      <c r="K137" s="53"/>
    </row>
    <row r="138" spans="3:12" x14ac:dyDescent="0.2">
      <c r="C138" s="123" t="s">
        <v>81</v>
      </c>
      <c r="D138" s="119"/>
      <c r="E138" s="123"/>
      <c r="F138" s="122">
        <f>(F135+F137)-F136</f>
        <v>60000</v>
      </c>
      <c r="G138" s="128"/>
      <c r="H138" s="136"/>
      <c r="I138" s="128"/>
      <c r="J138" s="136"/>
      <c r="K138" s="117"/>
    </row>
    <row r="139" spans="3:12" x14ac:dyDescent="0.2">
      <c r="C139" s="137" t="s">
        <v>1</v>
      </c>
      <c r="D139" s="138"/>
      <c r="E139" s="137"/>
      <c r="F139" s="139">
        <f>F138*0.19</f>
        <v>11400</v>
      </c>
      <c r="G139" s="128"/>
      <c r="H139" s="136"/>
      <c r="I139" s="128"/>
      <c r="J139" s="136"/>
      <c r="K139" s="117"/>
    </row>
    <row r="140" spans="3:12" x14ac:dyDescent="0.2">
      <c r="C140" s="140" t="s">
        <v>82</v>
      </c>
      <c r="D140" s="141"/>
      <c r="E140" s="140"/>
      <c r="F140" s="142">
        <f>SUM(F138:F139)</f>
        <v>71400</v>
      </c>
      <c r="G140" s="128"/>
      <c r="H140" s="136"/>
      <c r="I140" s="128"/>
      <c r="J140" s="136"/>
      <c r="K140" s="117"/>
    </row>
    <row r="141" spans="3:12" x14ac:dyDescent="0.2">
      <c r="C141" s="124"/>
      <c r="E141" s="124"/>
      <c r="F141" s="124"/>
      <c r="G141" s="124"/>
      <c r="H141" s="124"/>
      <c r="I141" s="124"/>
      <c r="J141" s="124"/>
    </row>
    <row r="142" spans="3:12" x14ac:dyDescent="0.2">
      <c r="C142" s="143" t="s">
        <v>125</v>
      </c>
      <c r="D142" s="148"/>
      <c r="E142" s="148"/>
      <c r="F142" s="148"/>
      <c r="G142" s="148"/>
      <c r="H142" s="148"/>
      <c r="I142" s="148"/>
      <c r="J142" s="124"/>
    </row>
    <row r="143" spans="3:12" x14ac:dyDescent="0.2">
      <c r="C143" s="143"/>
      <c r="D143" s="148"/>
      <c r="E143" s="148"/>
      <c r="F143" s="148"/>
      <c r="G143" s="148"/>
      <c r="H143" s="148"/>
      <c r="I143" s="148"/>
      <c r="J143" s="124"/>
    </row>
    <row r="144" spans="3:12" ht="19" x14ac:dyDescent="0.2">
      <c r="C144" s="150" t="s">
        <v>96</v>
      </c>
      <c r="D144" s="149"/>
      <c r="E144" s="149"/>
      <c r="F144" s="149"/>
      <c r="G144" s="149"/>
      <c r="H144" s="149"/>
      <c r="I144" s="149"/>
      <c r="J144" s="124"/>
    </row>
    <row r="145" spans="3:10" ht="19" x14ac:dyDescent="0.2">
      <c r="C145" s="151" t="s">
        <v>100</v>
      </c>
      <c r="D145" s="145"/>
      <c r="E145" s="146"/>
      <c r="F145" s="146"/>
      <c r="G145" s="146"/>
      <c r="H145" s="146"/>
      <c r="I145" s="146"/>
      <c r="J145" s="124"/>
    </row>
    <row r="146" spans="3:10" ht="16" x14ac:dyDescent="0.2">
      <c r="D146" s="157"/>
      <c r="E146" s="147"/>
      <c r="F146" s="147"/>
      <c r="G146" s="147"/>
      <c r="H146" s="147"/>
      <c r="I146" s="147"/>
      <c r="J146" s="124"/>
    </row>
    <row r="147" spans="3:10" ht="16" x14ac:dyDescent="0.2">
      <c r="C147" s="158" t="s">
        <v>97</v>
      </c>
      <c r="D147" s="158"/>
      <c r="E147" s="147"/>
      <c r="F147" s="147"/>
      <c r="G147" s="147"/>
      <c r="H147" s="147"/>
      <c r="I147" s="147"/>
      <c r="J147" s="124"/>
    </row>
    <row r="148" spans="3:10" ht="16" x14ac:dyDescent="0.2">
      <c r="C148" s="158" t="s">
        <v>150</v>
      </c>
      <c r="D148" s="158"/>
      <c r="E148" s="237" t="s">
        <v>101</v>
      </c>
      <c r="F148" s="238"/>
      <c r="G148" s="238"/>
      <c r="H148" s="238"/>
      <c r="I148" s="238"/>
      <c r="J148" s="239"/>
    </row>
    <row r="149" spans="3:10" ht="16" x14ac:dyDescent="0.2">
      <c r="C149" s="158" t="s">
        <v>139</v>
      </c>
      <c r="D149" s="158"/>
      <c r="E149" s="240" t="s">
        <v>98</v>
      </c>
      <c r="F149" s="241"/>
      <c r="G149" s="241"/>
      <c r="H149" s="241"/>
      <c r="I149" s="241"/>
      <c r="J149" s="242"/>
    </row>
    <row r="150" spans="3:10" ht="16" x14ac:dyDescent="0.2">
      <c r="C150" s="158" t="s">
        <v>140</v>
      </c>
      <c r="D150" s="157"/>
      <c r="E150" s="153" t="s">
        <v>102</v>
      </c>
      <c r="F150" s="243" t="s">
        <v>122</v>
      </c>
      <c r="G150" s="243"/>
      <c r="H150" s="152" t="s">
        <v>103</v>
      </c>
      <c r="I150" s="152" t="s">
        <v>104</v>
      </c>
      <c r="J150" s="154" t="s">
        <v>105</v>
      </c>
    </row>
    <row r="151" spans="3:10" ht="16" x14ac:dyDescent="0.2">
      <c r="C151" s="157" t="s">
        <v>142</v>
      </c>
      <c r="D151" s="157"/>
      <c r="E151" s="201"/>
      <c r="F151" s="244"/>
      <c r="G151" s="244"/>
      <c r="H151" s="202"/>
      <c r="I151" s="203"/>
      <c r="J151" s="204"/>
    </row>
    <row r="152" spans="3:10" ht="16" x14ac:dyDescent="0.2">
      <c r="C152" s="158" t="s">
        <v>99</v>
      </c>
      <c r="D152" s="158"/>
      <c r="E152" s="205" t="s">
        <v>123</v>
      </c>
      <c r="F152" s="243" t="s">
        <v>122</v>
      </c>
      <c r="G152" s="243"/>
      <c r="H152" s="152" t="s">
        <v>103</v>
      </c>
      <c r="I152" s="152" t="s">
        <v>104</v>
      </c>
      <c r="J152" s="154" t="s">
        <v>105</v>
      </c>
    </row>
    <row r="153" spans="3:10" ht="16" x14ac:dyDescent="0.2">
      <c r="C153" s="158" t="s">
        <v>141</v>
      </c>
      <c r="E153" s="155">
        <f>E151-F140</f>
        <v>-71400</v>
      </c>
      <c r="F153" s="245"/>
      <c r="G153" s="245"/>
      <c r="H153" s="206"/>
      <c r="I153" s="156"/>
      <c r="J153" s="207"/>
    </row>
    <row r="154" spans="3:10" x14ac:dyDescent="0.2">
      <c r="H154" s="55"/>
      <c r="J154" s="55"/>
    </row>
    <row r="155" spans="3:10" x14ac:dyDescent="0.2">
      <c r="C155" s="55" t="s">
        <v>114</v>
      </c>
      <c r="H155" s="55"/>
      <c r="J155" s="55"/>
    </row>
    <row r="156" spans="3:10" x14ac:dyDescent="0.2">
      <c r="H156" s="55"/>
      <c r="J156" s="55"/>
    </row>
    <row r="157" spans="3:10" x14ac:dyDescent="0.2">
      <c r="C157" s="194" t="s">
        <v>115</v>
      </c>
      <c r="E157" s="246" t="s">
        <v>118</v>
      </c>
      <c r="F157" s="246"/>
      <c r="G157" s="246"/>
      <c r="H157" s="246"/>
      <c r="I157" s="246"/>
      <c r="J157" s="246"/>
    </row>
    <row r="159" spans="3:10" x14ac:dyDescent="0.2">
      <c r="C159" s="194" t="s">
        <v>116</v>
      </c>
      <c r="E159" s="208"/>
      <c r="F159" s="208"/>
      <c r="G159" s="208"/>
      <c r="H159" s="208"/>
      <c r="I159" s="208"/>
      <c r="J159" s="208"/>
    </row>
    <row r="160" spans="3:10" x14ac:dyDescent="0.2">
      <c r="E160" s="195"/>
      <c r="F160" s="195"/>
      <c r="G160" s="195"/>
      <c r="H160" s="196"/>
      <c r="I160" s="195"/>
      <c r="J160" s="196"/>
    </row>
    <row r="161" spans="3:10" x14ac:dyDescent="0.2">
      <c r="E161" s="208"/>
      <c r="F161" s="208"/>
      <c r="G161" s="208"/>
      <c r="H161" s="208"/>
      <c r="I161" s="208"/>
      <c r="J161" s="208"/>
    </row>
    <row r="162" spans="3:10" x14ac:dyDescent="0.2">
      <c r="C162" s="194" t="s">
        <v>117</v>
      </c>
    </row>
    <row r="164" spans="3:10" ht="16" x14ac:dyDescent="0.2">
      <c r="C164" s="211" t="s">
        <v>138</v>
      </c>
    </row>
  </sheetData>
  <autoFilter ref="C20:F133" xr:uid="{00000000-0009-0000-0000-000000000000}"/>
  <mergeCells count="10">
    <mergeCell ref="F150:G150"/>
    <mergeCell ref="F151:G151"/>
    <mergeCell ref="F152:G152"/>
    <mergeCell ref="F153:G153"/>
    <mergeCell ref="E157:J157"/>
    <mergeCell ref="C3:D6"/>
    <mergeCell ref="E3:H7"/>
    <mergeCell ref="I3:J7"/>
    <mergeCell ref="E148:J148"/>
    <mergeCell ref="E149:J149"/>
  </mergeCells>
  <phoneticPr fontId="3" type="noConversion"/>
  <hyperlinks>
    <hyperlink ref="C14" r:id="rId1" display="rodrigocortesben@gmail.com" xr:uid="{00000000-0004-0000-0000-000000000000}"/>
    <hyperlink ref="C16" r:id="rId2" display="WWW.PENTABANQUETES.CL" xr:uid="{00000000-0004-0000-0000-000001000000}"/>
  </hyperlinks>
  <pageMargins left="0.55118110236220474" right="0.39370078740157483" top="0.55118110236220474" bottom="0.6692913385826772" header="0.15748031496062992" footer="0.39370078740157483"/>
  <pageSetup scale="27" orientation="portrait" r:id="rId3"/>
  <headerFooter alignWithMargins="0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CC3F33-3714-0A41-9C76-A632FFDE53D6}">
  <dimension ref="A1"/>
  <sheetViews>
    <sheetView zoomScale="67" zoomScaleNormal="67" workbookViewId="0"/>
  </sheetViews>
  <sheetFormatPr baseColWidth="10" defaultColWidth="8.83203125" defaultRowHeight="15" x14ac:dyDescent="0.2"/>
  <sheetData/>
  <pageMargins left="0.7" right="0.7" top="0.75" bottom="0.75" header="0.3" footer="0.3"/>
  <pageSetup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82B162-D3E4-5741-ABD9-77D265EE9C1A}">
  <sheetPr>
    <tabColor rgb="FFFF0000"/>
    <pageSetUpPr fitToPage="1"/>
  </sheetPr>
  <dimension ref="A1:G22"/>
  <sheetViews>
    <sheetView zoomScale="60" zoomScaleNormal="60" zoomScalePageLayoutView="60" workbookViewId="0">
      <selection activeCell="B10" sqref="B10"/>
    </sheetView>
  </sheetViews>
  <sheetFormatPr baseColWidth="10" defaultRowHeight="15" x14ac:dyDescent="0.2"/>
  <cols>
    <col min="1" max="1" width="11.5" customWidth="1"/>
    <col min="2" max="2" width="66.1640625" bestFit="1" customWidth="1"/>
    <col min="3" max="3" width="15.5" bestFit="1" customWidth="1"/>
    <col min="4" max="4" width="16.1640625" bestFit="1" customWidth="1"/>
    <col min="5" max="5" width="17.5" customWidth="1"/>
    <col min="6" max="6" width="20.33203125" customWidth="1"/>
  </cols>
  <sheetData>
    <row r="1" spans="1:7" x14ac:dyDescent="0.2">
      <c r="A1" s="2"/>
      <c r="B1" s="247" t="s">
        <v>63</v>
      </c>
      <c r="C1" s="248"/>
      <c r="D1" s="248"/>
      <c r="E1" s="248"/>
      <c r="F1" s="249"/>
      <c r="G1" s="2"/>
    </row>
    <row r="2" spans="1:7" x14ac:dyDescent="0.2">
      <c r="A2" s="2"/>
      <c r="B2" s="250"/>
      <c r="C2" s="251"/>
      <c r="D2" s="251"/>
      <c r="E2" s="251"/>
      <c r="F2" s="252"/>
      <c r="G2" s="2"/>
    </row>
    <row r="3" spans="1:7" ht="18" x14ac:dyDescent="0.2">
      <c r="A3" s="2"/>
      <c r="B3" s="3"/>
      <c r="C3" s="3"/>
      <c r="D3" s="3"/>
      <c r="E3" s="3"/>
      <c r="F3" s="3"/>
      <c r="G3" s="2"/>
    </row>
    <row r="4" spans="1:7" ht="20" x14ac:dyDescent="0.2">
      <c r="A4" s="2"/>
      <c r="B4" s="4" t="s">
        <v>64</v>
      </c>
      <c r="C4" s="5" t="s">
        <v>65</v>
      </c>
      <c r="D4" s="5"/>
      <c r="E4" s="5"/>
      <c r="F4" s="6"/>
      <c r="G4" s="2"/>
    </row>
    <row r="5" spans="1:7" x14ac:dyDescent="0.2">
      <c r="A5" s="2"/>
      <c r="B5" s="7" t="s">
        <v>66</v>
      </c>
      <c r="C5" s="8"/>
      <c r="D5" s="8"/>
      <c r="E5" s="8"/>
      <c r="F5" s="9"/>
      <c r="G5" s="2"/>
    </row>
    <row r="6" spans="1:7" x14ac:dyDescent="0.2">
      <c r="A6" s="2"/>
      <c r="B6" s="10" t="s">
        <v>67</v>
      </c>
      <c r="C6" s="11" t="s">
        <v>68</v>
      </c>
      <c r="D6" s="11" t="s">
        <v>69</v>
      </c>
      <c r="E6" s="253" t="s">
        <v>70</v>
      </c>
      <c r="F6" s="254"/>
      <c r="G6" s="2"/>
    </row>
    <row r="7" spans="1:7" x14ac:dyDescent="0.2">
      <c r="A7" s="2"/>
      <c r="B7" s="12"/>
      <c r="C7" s="13"/>
      <c r="D7" s="13"/>
      <c r="E7" s="14" t="s">
        <v>71</v>
      </c>
      <c r="F7" s="14" t="s">
        <v>72</v>
      </c>
      <c r="G7" s="2"/>
    </row>
    <row r="8" spans="1:7" x14ac:dyDescent="0.2">
      <c r="A8" s="2"/>
      <c r="B8" s="15" t="s">
        <v>73</v>
      </c>
      <c r="C8" s="16"/>
      <c r="D8" s="16"/>
      <c r="E8" s="17"/>
      <c r="F8" s="18"/>
      <c r="G8" s="2"/>
    </row>
    <row r="9" spans="1:7" x14ac:dyDescent="0.2">
      <c r="A9" s="2"/>
      <c r="B9" s="19"/>
      <c r="C9" s="20"/>
      <c r="D9" s="20"/>
      <c r="E9" s="21"/>
      <c r="F9" s="22"/>
      <c r="G9" s="2"/>
    </row>
    <row r="10" spans="1:7" x14ac:dyDescent="0.2">
      <c r="A10" s="2"/>
      <c r="B10" s="23" t="s">
        <v>76</v>
      </c>
      <c r="C10" s="24"/>
      <c r="D10" s="25"/>
      <c r="E10" s="26"/>
      <c r="F10" s="27"/>
      <c r="G10" s="2"/>
    </row>
    <row r="11" spans="1:7" x14ac:dyDescent="0.2">
      <c r="A11" s="2"/>
      <c r="B11" s="28" t="s">
        <v>77</v>
      </c>
      <c r="C11" s="29">
        <v>1</v>
      </c>
      <c r="D11" s="30">
        <v>50</v>
      </c>
      <c r="E11" s="31">
        <v>3800</v>
      </c>
      <c r="F11" s="32">
        <f>+D11*E11</f>
        <v>190000</v>
      </c>
      <c r="G11" s="2"/>
    </row>
    <row r="12" spans="1:7" x14ac:dyDescent="0.2">
      <c r="A12" s="2"/>
      <c r="B12" s="34"/>
      <c r="C12" s="33"/>
      <c r="D12" s="35"/>
      <c r="E12" s="36"/>
      <c r="F12" s="36"/>
      <c r="G12" s="2"/>
    </row>
    <row r="13" spans="1:7" x14ac:dyDescent="0.2">
      <c r="A13" s="2"/>
      <c r="B13" s="2"/>
      <c r="C13" s="38"/>
      <c r="D13" s="2"/>
      <c r="E13" s="2"/>
      <c r="F13" s="50"/>
      <c r="G13" s="2"/>
    </row>
    <row r="14" spans="1:7" x14ac:dyDescent="0.2">
      <c r="A14" s="2"/>
      <c r="B14" s="37" t="s">
        <v>74</v>
      </c>
      <c r="C14" s="38"/>
      <c r="D14" s="2"/>
      <c r="E14" s="2"/>
      <c r="F14" s="39">
        <f>SUM(F11:F13)</f>
        <v>190000</v>
      </c>
      <c r="G14" s="2"/>
    </row>
    <row r="15" spans="1:7" x14ac:dyDescent="0.2">
      <c r="A15" s="2"/>
      <c r="B15" s="51" t="s">
        <v>78</v>
      </c>
      <c r="C15" s="40"/>
      <c r="D15" s="41"/>
      <c r="E15" s="41"/>
      <c r="F15" s="52"/>
      <c r="G15" s="2"/>
    </row>
    <row r="16" spans="1:7" x14ac:dyDescent="0.2">
      <c r="A16" s="2"/>
      <c r="B16" s="42"/>
      <c r="C16" s="43"/>
      <c r="D16" s="42"/>
      <c r="E16" s="42"/>
      <c r="F16" s="44"/>
      <c r="G16" s="2"/>
    </row>
    <row r="17" spans="1:7" x14ac:dyDescent="0.2">
      <c r="A17" s="2"/>
      <c r="B17" s="45" t="s">
        <v>79</v>
      </c>
      <c r="C17" s="43"/>
      <c r="D17" s="42"/>
      <c r="E17" s="42"/>
      <c r="F17" s="46">
        <f>+F14-F15</f>
        <v>190000</v>
      </c>
      <c r="G17" s="2"/>
    </row>
    <row r="18" spans="1:7" x14ac:dyDescent="0.2">
      <c r="A18" s="2"/>
      <c r="B18" s="47" t="s">
        <v>75</v>
      </c>
      <c r="C18" s="43"/>
      <c r="D18" s="43"/>
      <c r="E18" s="42"/>
      <c r="F18" s="48">
        <f>+F17*0.19</f>
        <v>36100</v>
      </c>
      <c r="G18" s="2"/>
    </row>
    <row r="19" spans="1:7" x14ac:dyDescent="0.2">
      <c r="A19" s="2"/>
      <c r="B19" s="45" t="s">
        <v>72</v>
      </c>
      <c r="C19" s="43"/>
      <c r="D19" s="43"/>
      <c r="E19" s="42"/>
      <c r="F19" s="46">
        <f>SUM(F17:F18)</f>
        <v>226100</v>
      </c>
      <c r="G19" s="2"/>
    </row>
    <row r="20" spans="1:7" x14ac:dyDescent="0.2">
      <c r="A20" s="2"/>
      <c r="B20" s="49"/>
      <c r="C20" s="2"/>
      <c r="D20" s="2"/>
      <c r="E20" s="2"/>
      <c r="F20" s="2"/>
      <c r="G20" s="2"/>
    </row>
    <row r="21" spans="1:7" x14ac:dyDescent="0.2">
      <c r="A21" s="2"/>
      <c r="B21" s="49"/>
      <c r="C21" s="2"/>
      <c r="D21" s="2"/>
      <c r="E21" s="2"/>
      <c r="F21" s="2"/>
      <c r="G21" s="2"/>
    </row>
    <row r="22" spans="1:7" x14ac:dyDescent="0.2">
      <c r="A22" s="2"/>
      <c r="B22" s="49"/>
      <c r="C22" s="2"/>
      <c r="D22" s="2"/>
      <c r="E22" s="2"/>
      <c r="F22" s="2"/>
      <c r="G22" s="2"/>
    </row>
  </sheetData>
  <mergeCells count="2">
    <mergeCell ref="B1:F2"/>
    <mergeCell ref="E6:F6"/>
  </mergeCells>
  <pageMargins left="0.70866141732283472" right="0.70866141732283472" top="0.74803149606299213" bottom="0.74803149606299213" header="0.31496062992125984" footer="0.31496062992125984"/>
  <pageSetup paperSize="9" scale="5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Productos de Banqueteria</vt:lpstr>
      <vt:lpstr>Hoja1</vt:lpstr>
      <vt:lpstr>Carpas</vt:lpstr>
      <vt:lpstr>'Productos de Banqueteria'!Área_de_impresión</vt:lpstr>
    </vt:vector>
  </TitlesOfParts>
  <Company>BIOCAPUSLACORP.3047.DC®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Patricio</dc:creator>
  <cp:lastModifiedBy>Microsoft Office User</cp:lastModifiedBy>
  <cp:lastPrinted>2023-01-05T14:51:16Z</cp:lastPrinted>
  <dcterms:created xsi:type="dcterms:W3CDTF">2011-10-10T00:37:29Z</dcterms:created>
  <dcterms:modified xsi:type="dcterms:W3CDTF">2023-08-04T14:31:14Z</dcterms:modified>
</cp:coreProperties>
</file>